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DeptRestricted\PA\External Communications\Blog\On the Economy\Blog Images\"/>
    </mc:Choice>
  </mc:AlternateContent>
  <bookViews>
    <workbookView xWindow="0" yWindow="0" windowWidth="21930" windowHeight="6110" activeTab="2"/>
  </bookViews>
  <sheets>
    <sheet name="Table 1" sheetId="4" r:id="rId1"/>
    <sheet name="Table 2" sheetId="6" r:id="rId2"/>
    <sheet name="Table 3" sheetId="5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6" l="1"/>
  <c r="F7" i="6"/>
  <c r="D7" i="6"/>
  <c r="F6" i="6"/>
  <c r="D6" i="6"/>
  <c r="D5" i="6"/>
  <c r="G4" i="6"/>
  <c r="D4" i="6"/>
  <c r="D3" i="6"/>
  <c r="D2" i="6"/>
</calcChain>
</file>

<file path=xl/sharedStrings.xml><?xml version="1.0" encoding="utf-8"?>
<sst xmlns="http://schemas.openxmlformats.org/spreadsheetml/2006/main" count="193" uniqueCount="184">
  <si>
    <t>First obs</t>
  </si>
  <si>
    <t>Worse recession since</t>
  </si>
  <si>
    <r>
      <t>% of years w/ 
g</t>
    </r>
    <r>
      <rPr>
        <b/>
        <vertAlign val="subscript"/>
        <sz val="10"/>
        <color theme="1"/>
        <rFont val="Arial"/>
        <family val="2"/>
      </rPr>
      <t>t</t>
    </r>
    <r>
      <rPr>
        <b/>
        <sz val="10"/>
        <color theme="1"/>
        <rFont val="Arial"/>
        <family val="2"/>
      </rPr>
      <t xml:space="preserve"> &gt; Eg</t>
    </r>
    <r>
      <rPr>
        <b/>
        <vertAlign val="subscript"/>
        <sz val="10"/>
        <color theme="1"/>
        <rFont val="Arial"/>
        <family val="2"/>
      </rPr>
      <t>20</t>
    </r>
  </si>
  <si>
    <t>All</t>
  </si>
  <si>
    <r>
      <t>t</t>
    </r>
    <r>
      <rPr>
        <b/>
        <vertAlign val="subscript"/>
        <sz val="10"/>
        <rFont val="Arial"/>
        <family val="2"/>
      </rPr>
      <t>0</t>
    </r>
    <r>
      <rPr>
        <b/>
        <sz val="10"/>
        <rFont val="Arial"/>
        <family val="2"/>
      </rPr>
      <t xml:space="preserve"> </t>
    </r>
    <r>
      <rPr>
        <b/>
        <sz val="10"/>
        <rFont val="Calibri"/>
        <family val="2"/>
      </rPr>
      <t>≤</t>
    </r>
    <r>
      <rPr>
        <b/>
        <sz val="10"/>
        <rFont val="Arial"/>
        <family val="2"/>
      </rPr>
      <t>1900</t>
    </r>
  </si>
  <si>
    <r>
      <t>t</t>
    </r>
    <r>
      <rPr>
        <b/>
        <vertAlign val="subscript"/>
        <sz val="10"/>
        <rFont val="Arial"/>
        <family val="2"/>
      </rPr>
      <t>0</t>
    </r>
    <r>
      <rPr>
        <b/>
        <sz val="10"/>
        <rFont val="Arial"/>
        <family val="2"/>
      </rPr>
      <t xml:space="preserve"> ≤ 1950</t>
    </r>
  </si>
  <si>
    <t>Median</t>
  </si>
  <si>
    <t>10 percentile</t>
  </si>
  <si>
    <t>25 percentile</t>
  </si>
  <si>
    <t>75 percentile</t>
  </si>
  <si>
    <t>90 percentile</t>
  </si>
  <si>
    <t># obs</t>
  </si>
  <si>
    <t>Change in
Forecast</t>
  </si>
  <si>
    <t>IMF Oct. growth forecast for 2020 (1)</t>
  </si>
  <si>
    <t>IMF Apr. growth forecast for 2020</t>
  </si>
  <si>
    <t>Growth 2019</t>
  </si>
  <si>
    <t>Mean historical growth rate (2)</t>
  </si>
  <si>
    <t>Normalized growth forecast</t>
  </si>
  <si>
    <t xml:space="preserve">Normalized 2019 growth </t>
  </si>
  <si>
    <t>Mean</t>
  </si>
  <si>
    <t>St Dev</t>
  </si>
  <si>
    <t>Country</t>
  </si>
  <si>
    <r>
      <t>∆Eg</t>
    </r>
    <r>
      <rPr>
        <b/>
        <vertAlign val="subscript"/>
        <sz val="10"/>
        <color rgb="FF000000"/>
        <rFont val="Arial"/>
        <family val="2"/>
      </rPr>
      <t>20</t>
    </r>
  </si>
  <si>
    <t>St Dev historical growth rate (3)</t>
  </si>
  <si>
    <t>Normalized growth forecast
 [(1)-(2)]/(3)</t>
  </si>
  <si>
    <t>Sample Start</t>
  </si>
  <si>
    <t>Last annual growth worse than (1)</t>
  </si>
  <si>
    <t>Last g &lt; (1)</t>
  </si>
  <si>
    <t>% of growth rates  larger than (1)</t>
  </si>
  <si>
    <t>Libya</t>
  </si>
  <si>
    <t>Lebanon</t>
  </si>
  <si>
    <t>St. Lucia</t>
  </si>
  <si>
    <t>Mauritius</t>
  </si>
  <si>
    <t>Peru</t>
  </si>
  <si>
    <t>India</t>
  </si>
  <si>
    <t>Seychelles</t>
  </si>
  <si>
    <t>Iraq</t>
  </si>
  <si>
    <t>Venezuela</t>
  </si>
  <si>
    <t>Spain</t>
  </si>
  <si>
    <t>Montenegro</t>
  </si>
  <si>
    <t>Panama</t>
  </si>
  <si>
    <t>Philippines</t>
  </si>
  <si>
    <t>Botswana</t>
  </si>
  <si>
    <t>Oman</t>
  </si>
  <si>
    <t>Dominica</t>
  </si>
  <si>
    <t>Zimbabwe</t>
  </si>
  <si>
    <t>Barbados</t>
  </si>
  <si>
    <t>Malta</t>
  </si>
  <si>
    <t>Colombia</t>
  </si>
  <si>
    <t>Greece</t>
  </si>
  <si>
    <t>Bolivia</t>
  </si>
  <si>
    <t>Cabo Verde</t>
  </si>
  <si>
    <t>Côte d'Ivoire</t>
  </si>
  <si>
    <t>Portugal</t>
  </si>
  <si>
    <t>Albania</t>
  </si>
  <si>
    <t>Ecuador</t>
  </si>
  <si>
    <t>El Salvador</t>
  </si>
  <si>
    <t>Italy</t>
  </si>
  <si>
    <t>United Kingdom</t>
  </si>
  <si>
    <t>Kuwait</t>
  </si>
  <si>
    <t>France</t>
  </si>
  <si>
    <t>Morocco</t>
  </si>
  <si>
    <t>Argentina</t>
  </si>
  <si>
    <t>Malaysia</t>
  </si>
  <si>
    <t>Mexico</t>
  </si>
  <si>
    <t>Ukraine</t>
  </si>
  <si>
    <t>Thailand</t>
  </si>
  <si>
    <t>Honduras</t>
  </si>
  <si>
    <t>Georgia</t>
  </si>
  <si>
    <t>Jamaica</t>
  </si>
  <si>
    <t>Belgium</t>
  </si>
  <si>
    <t>Slovenia</t>
  </si>
  <si>
    <t>Tunisia</t>
  </si>
  <si>
    <t>Cambodia</t>
  </si>
  <si>
    <t>Hungary</t>
  </si>
  <si>
    <t>Cyprus</t>
  </si>
  <si>
    <t>Armenia</t>
  </si>
  <si>
    <t>South Africa</t>
  </si>
  <si>
    <t>Czech Republic</t>
  </si>
  <si>
    <t>Mauritania</t>
  </si>
  <si>
    <t>Chile</t>
  </si>
  <si>
    <t>Canada</t>
  </si>
  <si>
    <t>Israel</t>
  </si>
  <si>
    <t>Iceland</t>
  </si>
  <si>
    <t>Latvia</t>
  </si>
  <si>
    <t>New Zealand</t>
  </si>
  <si>
    <t>Luxembourg</t>
  </si>
  <si>
    <t>Afghanistan</t>
  </si>
  <si>
    <t>Madagascar</t>
  </si>
  <si>
    <t>Austria</t>
  </si>
  <si>
    <t>Romania</t>
  </si>
  <si>
    <t>The Gambia</t>
  </si>
  <si>
    <t>Estonia</t>
  </si>
  <si>
    <t>Sri Lanka</t>
  </si>
  <si>
    <t>Costa Rica</t>
  </si>
  <si>
    <t>Turkey</t>
  </si>
  <si>
    <t>Paraguay</t>
  </si>
  <si>
    <t>Burkina Faso</t>
  </si>
  <si>
    <t>Algeria</t>
  </si>
  <si>
    <t>Brazil</t>
  </si>
  <si>
    <t>Guinea-Bissau</t>
  </si>
  <si>
    <t>Sierra Leone</t>
  </si>
  <si>
    <t>Saudi Arabia</t>
  </si>
  <si>
    <t>Namibia</t>
  </si>
  <si>
    <t>Jordan</t>
  </si>
  <si>
    <t>Mongolia</t>
  </si>
  <si>
    <t>Senegal</t>
  </si>
  <si>
    <t>Germany</t>
  </si>
  <si>
    <t>Qatar</t>
  </si>
  <si>
    <t>Bulgaria</t>
  </si>
  <si>
    <t>Singapore</t>
  </si>
  <si>
    <t>Netherlands</t>
  </si>
  <si>
    <t>Bahrain</t>
  </si>
  <si>
    <t>Yemen</t>
  </si>
  <si>
    <t>Mali</t>
  </si>
  <si>
    <t>Djibouti</t>
  </si>
  <si>
    <t>Cameroon</t>
  </si>
  <si>
    <t>Puerto Rico</t>
  </si>
  <si>
    <t>Uruguay</t>
  </si>
  <si>
    <t>Nigeria</t>
  </si>
  <si>
    <t>Switzerland</t>
  </si>
  <si>
    <t>Poland</t>
  </si>
  <si>
    <t>Kazakhstan</t>
  </si>
  <si>
    <t>Indonesia</t>
  </si>
  <si>
    <t>Zambia</t>
  </si>
  <si>
    <t>Ireland</t>
  </si>
  <si>
    <t>Serbia</t>
  </si>
  <si>
    <t>Mozambique</t>
  </si>
  <si>
    <t>Uganda</t>
  </si>
  <si>
    <t>Denmark</t>
  </si>
  <si>
    <t>Australia</t>
  </si>
  <si>
    <t>United States</t>
  </si>
  <si>
    <t>Nepal</t>
  </si>
  <si>
    <t>Lao P.D.R.</t>
  </si>
  <si>
    <t>Sweden</t>
  </si>
  <si>
    <t>Azerbaijan</t>
  </si>
  <si>
    <t>Gabon</t>
  </si>
  <si>
    <t>Comoros</t>
  </si>
  <si>
    <t>Chad</t>
  </si>
  <si>
    <t>Rwanda</t>
  </si>
  <si>
    <t>Croatia</t>
  </si>
  <si>
    <t>Japan</t>
  </si>
  <si>
    <t>Niger</t>
  </si>
  <si>
    <t>Guatemala</t>
  </si>
  <si>
    <t>Finland</t>
  </si>
  <si>
    <t>Norway</t>
  </si>
  <si>
    <t>Togo</t>
  </si>
  <si>
    <t>Uzbekistan</t>
  </si>
  <si>
    <t>Ethiopia</t>
  </si>
  <si>
    <t>Angola</t>
  </si>
  <si>
    <t>Haiti</t>
  </si>
  <si>
    <t>Kenya</t>
  </si>
  <si>
    <t>Vietnam</t>
  </si>
  <si>
    <t>Nicaragua</t>
  </si>
  <si>
    <t>Ghana</t>
  </si>
  <si>
    <t>Benin</t>
  </si>
  <si>
    <t>Lesotho</t>
  </si>
  <si>
    <t>Liberia</t>
  </si>
  <si>
    <t>Lithuania</t>
  </si>
  <si>
    <t>Malawi</t>
  </si>
  <si>
    <t>Guinea</t>
  </si>
  <si>
    <t>Turkmenistan</t>
  </si>
  <si>
    <t>Myanmar</t>
  </si>
  <si>
    <t>China</t>
  </si>
  <si>
    <t>Tanzania</t>
  </si>
  <si>
    <t>Burundi</t>
  </si>
  <si>
    <t>Bangladesh</t>
  </si>
  <si>
    <t>Tajikistan</t>
  </si>
  <si>
    <t>Belarus</t>
  </si>
  <si>
    <t>Pakistan</t>
  </si>
  <si>
    <t>Egypt</t>
  </si>
  <si>
    <t>United Arab Emirates</t>
  </si>
  <si>
    <t>Trinidad and Tobago</t>
  </si>
  <si>
    <t>Taiwan Province of China</t>
  </si>
  <si>
    <t>Republic of Congo</t>
  </si>
  <si>
    <t>North Macedonia</t>
  </si>
  <si>
    <t>Islamic Republic of Iran</t>
  </si>
  <si>
    <t>Hong Kong SAR</t>
  </si>
  <si>
    <t>Equatorial Guinea</t>
  </si>
  <si>
    <t>Dominican Republic</t>
  </si>
  <si>
    <t>Democratic Republic of the Congo</t>
  </si>
  <si>
    <t>Central African Republic</t>
  </si>
  <si>
    <t>Bosnia and Herzegovina</t>
  </si>
  <si>
    <t>South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</si>
</sst>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sz val="10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4" borderId="0" xfId="0" applyFill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0" fillId="4" borderId="0" xfId="0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16">
    <dxf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alignment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L156" totalsRowShown="0" headerRowDxfId="15" dataDxfId="13" headerRowBorderDxfId="14" tableBorderDxfId="12">
  <autoFilter ref="A1:L156"/>
  <tableColumns count="12">
    <tableColumn id="1" name="Country" dataDxfId="11"/>
    <tableColumn id="2" name="∆Eg20" dataDxfId="10"/>
    <tableColumn id="3" name="IMF Oct. growth forecast for 2020 (1)" dataDxfId="9"/>
    <tableColumn id="4" name="IMF Apr. growth forecast for 2020" dataDxfId="8"/>
    <tableColumn id="5" name="Growth 2019" dataDxfId="7"/>
    <tableColumn id="6" name="Mean historical growth rate (2)" dataDxfId="6"/>
    <tableColumn id="7" name="St Dev historical growth rate (3)" dataDxfId="5"/>
    <tableColumn id="8" name="Normalized growth forecast_x000a_ [(1)-(2)]/(3)" dataDxfId="4"/>
    <tableColumn id="9" name="Sample Start" dataDxfId="3"/>
    <tableColumn id="10" name="Last annual growth worse than (1)" dataDxfId="2"/>
    <tableColumn id="11" name="Last g &lt; (1)" dataDxfId="1"/>
    <tableColumn id="12" name="% of growth rates  larger than (1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workbookViewId="0">
      <selection activeCell="F7" sqref="F7"/>
    </sheetView>
  </sheetViews>
  <sheetFormatPr defaultColWidth="8.81640625" defaultRowHeight="12.5" x14ac:dyDescent="0.25"/>
  <cols>
    <col min="1" max="1" width="12.1796875" customWidth="1"/>
    <col min="6" max="6" width="14.81640625" customWidth="1"/>
  </cols>
  <sheetData>
    <row r="1" spans="1:9" ht="13" x14ac:dyDescent="0.3">
      <c r="A1" s="20"/>
      <c r="B1" s="17" t="s">
        <v>0</v>
      </c>
      <c r="C1" s="18" t="s">
        <v>1</v>
      </c>
      <c r="D1" s="18"/>
      <c r="E1" s="18"/>
      <c r="F1" s="19" t="s">
        <v>2</v>
      </c>
    </row>
    <row r="2" spans="1:9" ht="15" x14ac:dyDescent="0.4">
      <c r="A2" s="21"/>
      <c r="B2" s="17"/>
      <c r="C2" s="3" t="s">
        <v>3</v>
      </c>
      <c r="D2" s="3" t="s">
        <v>4</v>
      </c>
      <c r="E2" s="3" t="s">
        <v>5</v>
      </c>
      <c r="F2" s="18"/>
    </row>
    <row r="3" spans="1:9" x14ac:dyDescent="0.25">
      <c r="A3" s="1" t="s">
        <v>6</v>
      </c>
      <c r="B3" s="2">
        <v>1951</v>
      </c>
      <c r="C3" s="2">
        <v>1989</v>
      </c>
      <c r="D3" s="2">
        <v>1944</v>
      </c>
      <c r="E3" s="2">
        <v>1947</v>
      </c>
      <c r="F3" s="2">
        <v>94</v>
      </c>
    </row>
    <row r="4" spans="1:9" x14ac:dyDescent="0.25">
      <c r="A4" s="1" t="s">
        <v>7</v>
      </c>
      <c r="B4" s="2">
        <v>1851.4</v>
      </c>
      <c r="C4" s="2">
        <v>1943.4</v>
      </c>
      <c r="D4" s="2">
        <v>1915</v>
      </c>
      <c r="E4" s="2">
        <v>1901.9</v>
      </c>
      <c r="F4" s="2">
        <v>79.44000244140625</v>
      </c>
    </row>
    <row r="5" spans="1:9" x14ac:dyDescent="0.25">
      <c r="A5" s="1" t="s">
        <v>8</v>
      </c>
      <c r="B5" s="2">
        <v>1917.5</v>
      </c>
      <c r="C5" s="2">
        <v>1951</v>
      </c>
      <c r="D5" s="2">
        <v>1936</v>
      </c>
      <c r="E5" s="2">
        <v>1942</v>
      </c>
      <c r="F5" s="2">
        <v>86.600002288818359</v>
      </c>
    </row>
    <row r="6" spans="1:9" x14ac:dyDescent="0.25">
      <c r="A6" s="5" t="s">
        <v>9</v>
      </c>
      <c r="B6" s="2">
        <v>1951</v>
      </c>
      <c r="C6" s="2">
        <v>2002</v>
      </c>
      <c r="D6" s="2">
        <v>1951</v>
      </c>
      <c r="E6" s="2">
        <v>1996.25</v>
      </c>
      <c r="F6" s="2">
        <v>97.900001525878906</v>
      </c>
      <c r="I6" s="6"/>
    </row>
    <row r="7" spans="1:9" x14ac:dyDescent="0.25">
      <c r="A7" s="5" t="s">
        <v>10</v>
      </c>
      <c r="B7" s="2">
        <v>1973.4</v>
      </c>
      <c r="C7" s="2">
        <v>2009.6</v>
      </c>
      <c r="D7" s="2">
        <v>2003</v>
      </c>
      <c r="E7" s="2">
        <v>2009</v>
      </c>
      <c r="F7" s="2">
        <v>100</v>
      </c>
    </row>
    <row r="8" spans="1:9" x14ac:dyDescent="0.25">
      <c r="A8" s="1" t="s">
        <v>11</v>
      </c>
      <c r="B8" s="1"/>
      <c r="C8" s="1">
        <v>155</v>
      </c>
      <c r="D8" s="1">
        <v>29</v>
      </c>
      <c r="E8" s="1">
        <v>54</v>
      </c>
      <c r="F8" s="1"/>
    </row>
  </sheetData>
  <mergeCells count="4">
    <mergeCell ref="B1:B2"/>
    <mergeCell ref="C1:E1"/>
    <mergeCell ref="F1:F2"/>
    <mergeCell ref="A1:A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K15" sqref="K15"/>
    </sheetView>
  </sheetViews>
  <sheetFormatPr defaultColWidth="11.54296875" defaultRowHeight="12.5" x14ac:dyDescent="0.25"/>
  <cols>
    <col min="1" max="16384" width="11.54296875" style="16"/>
  </cols>
  <sheetData>
    <row r="1" spans="1:8" ht="52" x14ac:dyDescent="0.3">
      <c r="A1" s="3"/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</row>
    <row r="2" spans="1:8" x14ac:dyDescent="0.25">
      <c r="A2" s="5" t="s">
        <v>19</v>
      </c>
      <c r="B2" s="5">
        <v>-8.6999999999999993</v>
      </c>
      <c r="C2" s="15">
        <v>-5.4980645161290305</v>
      </c>
      <c r="D2" s="15">
        <f>+AVERAGE(Tabla1[IMF Apr. growth forecast for 2020])</f>
        <v>-3.7693548387096776</v>
      </c>
      <c r="E2" s="15">
        <v>2.6335483870967749</v>
      </c>
      <c r="F2" s="15">
        <v>3.8219354694889436</v>
      </c>
      <c r="G2" s="15">
        <v>-1.6844196872859918</v>
      </c>
      <c r="H2" s="15">
        <v>-0.17637079849396498</v>
      </c>
    </row>
    <row r="3" spans="1:8" x14ac:dyDescent="0.25">
      <c r="A3" s="5" t="s">
        <v>6</v>
      </c>
      <c r="B3" s="5">
        <v>-7.8</v>
      </c>
      <c r="C3" s="15">
        <v>-5</v>
      </c>
      <c r="D3" s="15">
        <f>+_xlfn.PERCENTILE.INC(Tabla1[IMF Apr. growth forecast for 2020],0.5)</f>
        <v>-3.74</v>
      </c>
      <c r="E3" s="15">
        <v>2.4000000000000004</v>
      </c>
      <c r="F3" s="15">
        <v>3.7999999523162842</v>
      </c>
      <c r="G3" s="15">
        <v>-1.4999999006589293</v>
      </c>
      <c r="H3" s="15">
        <v>-0.15625001257285451</v>
      </c>
    </row>
    <row r="4" spans="1:8" x14ac:dyDescent="0.25">
      <c r="A4" s="5" t="s">
        <v>7</v>
      </c>
      <c r="B4" s="5">
        <v>-13.5</v>
      </c>
      <c r="C4" s="15">
        <v>-10.199999999999999</v>
      </c>
      <c r="D4" s="15">
        <f>+_xlfn.PERCENTILE.INC(Tabla1[IMF Apr. growth forecast for 2020],0.1)</f>
        <v>-7.5600000000000005</v>
      </c>
      <c r="E4" s="15">
        <v>-0.1</v>
      </c>
      <c r="F4" s="15">
        <v>2.2800000667572018</v>
      </c>
      <c r="G4" s="15">
        <f>+_xlfn.PERCENTILE.INC(Tabla1[Normalized growth forecast
 '[(1)-(2)']/(3)],0.1)</f>
        <v>-3.0839999198913577</v>
      </c>
      <c r="H4" s="15">
        <v>-0.83859651443884264</v>
      </c>
    </row>
    <row r="5" spans="1:8" x14ac:dyDescent="0.25">
      <c r="A5" s="5" t="s">
        <v>8</v>
      </c>
      <c r="B5" s="5">
        <v>-10.1</v>
      </c>
      <c r="C5" s="15">
        <v>-7.2</v>
      </c>
      <c r="D5" s="15">
        <f>+_xlfn.PERCENTILE.INC(Tabla1[IMF Apr. growth forecast for 2020],0.25)</f>
        <v>-6.1300000000000008</v>
      </c>
      <c r="E5" s="15">
        <v>1.3</v>
      </c>
      <c r="F5" s="15">
        <v>3</v>
      </c>
      <c r="G5" s="15">
        <v>-2.2071428674824389</v>
      </c>
      <c r="H5" s="15">
        <v>-0.49999999403953554</v>
      </c>
    </row>
    <row r="6" spans="1:8" x14ac:dyDescent="0.25">
      <c r="A6" s="5" t="s">
        <v>9</v>
      </c>
      <c r="B6" s="5">
        <v>-6.1</v>
      </c>
      <c r="C6" s="15">
        <v>-2.3000000000000003</v>
      </c>
      <c r="D6" s="15">
        <f>+_xlfn.PERCENTILE.INC(Tabla1[IMF Apr. growth forecast for 2020],0.75)</f>
        <v>-1.135</v>
      </c>
      <c r="E6" s="15">
        <v>5</v>
      </c>
      <c r="F6" s="15">
        <f>+_xlfn.PERCENTILE.INC(Tabla1[Mean historical growth rate (2)],0.75)</f>
        <v>4.4899997711181641</v>
      </c>
      <c r="G6" s="15">
        <v>-0.9208332952525895</v>
      </c>
      <c r="H6" s="15">
        <v>0.23904761310067016</v>
      </c>
    </row>
    <row r="7" spans="1:8" x14ac:dyDescent="0.25">
      <c r="A7" s="5" t="s">
        <v>10</v>
      </c>
      <c r="B7" s="5">
        <v>-4.5999999999999996</v>
      </c>
      <c r="C7" s="15">
        <v>0.7</v>
      </c>
      <c r="D7" s="15">
        <f>+_xlfn.PERCENTILE.INC(Tabla1[IMF Apr. growth forecast for 2020],0.9)</f>
        <v>1.8579999999999999</v>
      </c>
      <c r="E7" s="15">
        <v>6.52</v>
      </c>
      <c r="F7" s="15">
        <f>+_xlfn.PERCENTILE.INC(Tabla1[Mean historical growth rate (2)],0.9)</f>
        <v>5.3579998970031726</v>
      </c>
      <c r="G7" s="15">
        <v>-0.57801418513948666</v>
      </c>
      <c r="H7" s="15">
        <v>0.53012819376962139</v>
      </c>
    </row>
    <row r="8" spans="1:8" x14ac:dyDescent="0.25">
      <c r="A8" s="5" t="s">
        <v>20</v>
      </c>
      <c r="B8" s="5">
        <v>6</v>
      </c>
      <c r="C8" s="15">
        <v>6.7028727216830983</v>
      </c>
      <c r="D8" s="15">
        <f>+STDEVA(Tabla1[IMF Apr. growth forecast for 2020])</f>
        <v>5.7277690719950503</v>
      </c>
      <c r="E8" s="15">
        <v>4.2133257588946949</v>
      </c>
      <c r="F8" s="15">
        <v>1.3374850914210632</v>
      </c>
      <c r="G8" s="15">
        <v>1.0468118837826532</v>
      </c>
      <c r="H8" s="15">
        <v>0.69534960940945623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tabSelected="1" topLeftCell="A11" zoomScale="66" zoomScaleNormal="66" workbookViewId="0">
      <selection activeCell="A148" sqref="A148"/>
    </sheetView>
  </sheetViews>
  <sheetFormatPr defaultColWidth="11.54296875" defaultRowHeight="12.5" x14ac:dyDescent="0.25"/>
  <cols>
    <col min="1" max="1" width="29.26953125" style="14" bestFit="1" customWidth="1"/>
    <col min="2" max="2" width="21.1796875" style="14" customWidth="1"/>
    <col min="3" max="3" width="17.1796875" style="14" customWidth="1"/>
    <col min="4" max="4" width="15.1796875" style="14" customWidth="1"/>
    <col min="5" max="5" width="11.453125" style="14" customWidth="1"/>
    <col min="6" max="6" width="17" style="14" customWidth="1"/>
    <col min="7" max="7" width="12.54296875" style="14" customWidth="1"/>
    <col min="8" max="8" width="15" style="14" customWidth="1"/>
    <col min="9" max="9" width="11.1796875" style="14" customWidth="1"/>
    <col min="10" max="10" width="12.26953125" style="14" customWidth="1"/>
    <col min="11" max="11" width="9.453125" style="14" customWidth="1"/>
    <col min="12" max="12" width="10.7265625" style="14" customWidth="1"/>
    <col min="13" max="16384" width="11.54296875" style="14"/>
  </cols>
  <sheetData>
    <row r="1" spans="1:12" ht="69.650000000000006" customHeight="1" x14ac:dyDescent="0.25">
      <c r="A1" s="7" t="s">
        <v>21</v>
      </c>
      <c r="B1" s="7" t="s">
        <v>22</v>
      </c>
      <c r="C1" s="8" t="s">
        <v>13</v>
      </c>
      <c r="D1" s="8" t="s">
        <v>14</v>
      </c>
      <c r="E1" s="8" t="s">
        <v>15</v>
      </c>
      <c r="F1" s="8" t="s">
        <v>16</v>
      </c>
      <c r="G1" s="8" t="s">
        <v>23</v>
      </c>
      <c r="H1" s="8" t="s">
        <v>24</v>
      </c>
      <c r="I1" s="8" t="s">
        <v>25</v>
      </c>
      <c r="J1" s="8" t="s">
        <v>26</v>
      </c>
      <c r="K1" s="8" t="s">
        <v>27</v>
      </c>
      <c r="L1" s="8" t="s">
        <v>28</v>
      </c>
    </row>
    <row r="2" spans="1:12" x14ac:dyDescent="0.25">
      <c r="A2" s="9" t="s">
        <v>29</v>
      </c>
      <c r="B2" s="12">
        <v>-66.620002746582031</v>
      </c>
      <c r="C2" s="13">
        <v>-66.650000000000006</v>
      </c>
      <c r="D2" s="12">
        <v>-58.660000000000004</v>
      </c>
      <c r="E2" s="12">
        <v>9.89</v>
      </c>
      <c r="F2" s="12">
        <v>6.7899999618530273</v>
      </c>
      <c r="G2" s="12">
        <v>22.159999847412109</v>
      </c>
      <c r="H2" s="12">
        <v>-3.309999942779541</v>
      </c>
      <c r="I2" s="11">
        <v>1951</v>
      </c>
      <c r="J2" s="11"/>
      <c r="K2" s="10"/>
      <c r="L2" s="10">
        <v>100</v>
      </c>
    </row>
    <row r="3" spans="1:12" x14ac:dyDescent="0.25">
      <c r="A3" s="9" t="s">
        <v>30</v>
      </c>
      <c r="B3" s="12">
        <v>-25.860000610351563</v>
      </c>
      <c r="C3" s="12">
        <v>-25</v>
      </c>
      <c r="D3" s="12">
        <v>-12.02</v>
      </c>
      <c r="E3" s="12">
        <v>-6.9</v>
      </c>
      <c r="F3" s="12">
        <v>4.929999828338623</v>
      </c>
      <c r="G3" s="12">
        <v>18.709999084472656</v>
      </c>
      <c r="H3" s="12">
        <v>-1.6000000238418579</v>
      </c>
      <c r="I3" s="11">
        <v>1951</v>
      </c>
      <c r="J3" s="11">
        <v>1989</v>
      </c>
      <c r="K3" s="10">
        <v>-42.470001220703125</v>
      </c>
      <c r="L3" s="10">
        <v>92.419998168945313</v>
      </c>
    </row>
    <row r="4" spans="1:12" x14ac:dyDescent="0.25">
      <c r="A4" s="9" t="s">
        <v>31</v>
      </c>
      <c r="B4" s="12">
        <v>-20.110000610351563</v>
      </c>
      <c r="C4" s="12">
        <v>-16.899999999999999</v>
      </c>
      <c r="D4" s="12">
        <v>-8.5</v>
      </c>
      <c r="E4" s="12">
        <v>1.73</v>
      </c>
      <c r="F4" s="12">
        <v>3.7999999523162842</v>
      </c>
      <c r="G4" s="12">
        <v>4.070000171661377</v>
      </c>
      <c r="H4" s="12">
        <v>-5.0799999237060547</v>
      </c>
      <c r="I4" s="11">
        <v>1951</v>
      </c>
      <c r="J4" s="11"/>
      <c r="K4" s="10"/>
      <c r="L4" s="10">
        <v>100</v>
      </c>
    </row>
    <row r="5" spans="1:12" x14ac:dyDescent="0.25">
      <c r="A5" s="9" t="s">
        <v>32</v>
      </c>
      <c r="B5" s="12">
        <v>-18.030000686645508</v>
      </c>
      <c r="C5" s="12">
        <v>-14.200000000000001</v>
      </c>
      <c r="D5" s="12">
        <v>-6.8</v>
      </c>
      <c r="E5" s="12">
        <v>3.0100000000000002</v>
      </c>
      <c r="F5" s="12">
        <v>4.7199997901916504</v>
      </c>
      <c r="G5" s="12">
        <v>4.9099998474121094</v>
      </c>
      <c r="H5" s="12">
        <v>-3.8499999046325684</v>
      </c>
      <c r="I5" s="11">
        <v>1951</v>
      </c>
      <c r="J5" s="11"/>
      <c r="K5" s="10"/>
      <c r="L5" s="10">
        <v>100</v>
      </c>
    </row>
    <row r="6" spans="1:12" x14ac:dyDescent="0.25">
      <c r="A6" s="9" t="s">
        <v>33</v>
      </c>
      <c r="B6" s="12">
        <v>-17.559999465942383</v>
      </c>
      <c r="C6" s="12">
        <v>-13.94</v>
      </c>
      <c r="D6" s="12">
        <v>-4.53</v>
      </c>
      <c r="E6" s="12">
        <v>2.1800000000000002</v>
      </c>
      <c r="F6" s="12">
        <v>4.0799999237060547</v>
      </c>
      <c r="G6" s="12">
        <v>4.6700000762939453</v>
      </c>
      <c r="H6" s="12">
        <v>-3.8599998950958252</v>
      </c>
      <c r="I6" s="11">
        <v>1897</v>
      </c>
      <c r="J6" s="11"/>
      <c r="K6" s="10"/>
      <c r="L6" s="10">
        <v>100</v>
      </c>
    </row>
    <row r="7" spans="1:12" x14ac:dyDescent="0.25">
      <c r="A7" s="9" t="s">
        <v>34</v>
      </c>
      <c r="B7" s="12">
        <v>-17.319999694824219</v>
      </c>
      <c r="C7" s="12">
        <v>-10.290000000000001</v>
      </c>
      <c r="D7" s="12">
        <v>1.87</v>
      </c>
      <c r="E7" s="12">
        <v>4.18</v>
      </c>
      <c r="F7" s="12">
        <v>2.9500000476837158</v>
      </c>
      <c r="G7" s="12">
        <v>4.9600000381469727</v>
      </c>
      <c r="H7" s="12">
        <v>-2.6700000762939453</v>
      </c>
      <c r="I7" s="11">
        <v>1885</v>
      </c>
      <c r="J7" s="11">
        <v>1947</v>
      </c>
      <c r="K7" s="10">
        <v>-17.270000457763672</v>
      </c>
      <c r="L7" s="10">
        <v>98.480003356933594</v>
      </c>
    </row>
    <row r="8" spans="1:12" x14ac:dyDescent="0.25">
      <c r="A8" s="9" t="s">
        <v>35</v>
      </c>
      <c r="B8" s="12">
        <v>-17.090000152587891</v>
      </c>
      <c r="C8" s="12">
        <v>-13.780000000000001</v>
      </c>
      <c r="D8" s="12">
        <v>-10.84</v>
      </c>
      <c r="E8" s="12">
        <v>3.9</v>
      </c>
      <c r="F8" s="12">
        <v>4.5199999809265137</v>
      </c>
      <c r="G8" s="12">
        <v>5.179999828338623</v>
      </c>
      <c r="H8" s="12">
        <v>-3.5299999713897705</v>
      </c>
      <c r="I8" s="11">
        <v>1951</v>
      </c>
      <c r="J8" s="11"/>
      <c r="K8" s="10"/>
      <c r="L8" s="10">
        <v>100</v>
      </c>
    </row>
    <row r="9" spans="1:12" x14ac:dyDescent="0.25">
      <c r="A9" s="9" t="s">
        <v>36</v>
      </c>
      <c r="B9" s="12">
        <v>-16.739999771118164</v>
      </c>
      <c r="C9" s="12">
        <v>-12.06</v>
      </c>
      <c r="D9" s="12">
        <v>-4.72</v>
      </c>
      <c r="E9" s="12">
        <v>4.43</v>
      </c>
      <c r="F9" s="12">
        <v>4.9600000381469727</v>
      </c>
      <c r="G9" s="12">
        <v>14.720000267028809</v>
      </c>
      <c r="H9" s="12">
        <v>-1.1599999666213989</v>
      </c>
      <c r="I9" s="11">
        <v>1951</v>
      </c>
      <c r="J9" s="11">
        <v>2003</v>
      </c>
      <c r="K9" s="10">
        <v>-21.799999237060547</v>
      </c>
      <c r="L9" s="10">
        <v>93.94000244140625</v>
      </c>
    </row>
    <row r="10" spans="1:12" x14ac:dyDescent="0.25">
      <c r="A10" s="9" t="s">
        <v>37</v>
      </c>
      <c r="B10" s="12">
        <v>-15</v>
      </c>
      <c r="C10" s="12">
        <v>-25</v>
      </c>
      <c r="D10" s="12">
        <v>-15</v>
      </c>
      <c r="E10" s="12">
        <v>-35</v>
      </c>
      <c r="F10" s="12">
        <v>3.6700000762939453</v>
      </c>
      <c r="G10" s="12">
        <v>6.9600000381469727</v>
      </c>
      <c r="H10" s="12">
        <v>-4.119999885559082</v>
      </c>
      <c r="I10" s="11">
        <v>1871</v>
      </c>
      <c r="J10" s="11"/>
      <c r="K10" s="10"/>
      <c r="L10" s="10">
        <v>100</v>
      </c>
    </row>
    <row r="11" spans="1:12" x14ac:dyDescent="0.25">
      <c r="A11" s="9" t="s">
        <v>38</v>
      </c>
      <c r="B11" s="12">
        <v>-14.680000305175781</v>
      </c>
      <c r="C11" s="12">
        <v>-12.83</v>
      </c>
      <c r="D11" s="12">
        <v>-8</v>
      </c>
      <c r="E11" s="12">
        <v>1.98</v>
      </c>
      <c r="F11" s="12">
        <v>2.4700000286102295</v>
      </c>
      <c r="G11" s="12">
        <v>4.940000057220459</v>
      </c>
      <c r="H11" s="12">
        <v>-3.0999999046325684</v>
      </c>
      <c r="I11" s="11">
        <v>1851</v>
      </c>
      <c r="J11" s="11">
        <v>1936</v>
      </c>
      <c r="K11" s="10">
        <v>-23.760000228881836</v>
      </c>
      <c r="L11" s="10">
        <v>99.400001525878906</v>
      </c>
    </row>
    <row r="12" spans="1:12" x14ac:dyDescent="0.25">
      <c r="A12" s="9" t="s">
        <v>40</v>
      </c>
      <c r="B12" s="12">
        <v>-14.489999771118164</v>
      </c>
      <c r="C12" s="12">
        <v>-9</v>
      </c>
      <c r="D12" s="12">
        <v>-2.0499999999999998</v>
      </c>
      <c r="E12" s="12">
        <v>3.0100000000000002</v>
      </c>
      <c r="F12" s="12">
        <v>4.4600000381469727</v>
      </c>
      <c r="G12" s="12">
        <v>4.429999828338623</v>
      </c>
      <c r="H12" s="12">
        <v>-3.0399999618530273</v>
      </c>
      <c r="I12" s="11">
        <v>1907</v>
      </c>
      <c r="J12" s="11">
        <v>1988</v>
      </c>
      <c r="K12" s="10">
        <v>-10.130000114440918</v>
      </c>
      <c r="L12" s="10">
        <v>98.180000305175781</v>
      </c>
    </row>
    <row r="13" spans="1:12" x14ac:dyDescent="0.25">
      <c r="A13" s="9" t="s">
        <v>39</v>
      </c>
      <c r="B13" s="12">
        <v>-14.479999542236328</v>
      </c>
      <c r="C13" s="12">
        <v>-12</v>
      </c>
      <c r="D13" s="12">
        <v>-8.98</v>
      </c>
      <c r="E13" s="12">
        <v>3.59</v>
      </c>
      <c r="F13" s="12">
        <v>3.4700000286102295</v>
      </c>
      <c r="G13" s="12">
        <v>10.369999885559082</v>
      </c>
      <c r="H13" s="12">
        <v>-1.4900000095367432</v>
      </c>
      <c r="I13" s="11">
        <v>1953</v>
      </c>
      <c r="J13" s="11">
        <v>1993</v>
      </c>
      <c r="K13" s="10">
        <v>-36.549999237060547</v>
      </c>
      <c r="L13" s="10">
        <v>96.879997253417969</v>
      </c>
    </row>
    <row r="14" spans="1:12" x14ac:dyDescent="0.25">
      <c r="A14" s="9" t="s">
        <v>41</v>
      </c>
      <c r="B14" s="12">
        <v>-14.439999580383301</v>
      </c>
      <c r="C14" s="12">
        <v>-8.26</v>
      </c>
      <c r="D14" s="12">
        <v>0.65</v>
      </c>
      <c r="E14" s="12">
        <v>6.04</v>
      </c>
      <c r="F14" s="12">
        <v>5.0500001907348633</v>
      </c>
      <c r="G14" s="12">
        <v>6.070000171661377</v>
      </c>
      <c r="H14" s="12">
        <v>-2.190000057220459</v>
      </c>
      <c r="I14" s="11">
        <v>1903</v>
      </c>
      <c r="J14" s="11">
        <v>1904</v>
      </c>
      <c r="K14" s="10">
        <v>-13.859999656677246</v>
      </c>
      <c r="L14" s="10">
        <v>99.069999694824219</v>
      </c>
    </row>
    <row r="15" spans="1:12" x14ac:dyDescent="0.25">
      <c r="A15" s="9" t="s">
        <v>42</v>
      </c>
      <c r="B15" s="12">
        <v>-13.970000267028809</v>
      </c>
      <c r="C15" s="12">
        <v>-9.6300000000000008</v>
      </c>
      <c r="D15" s="12">
        <v>-5.38</v>
      </c>
      <c r="E15" s="12">
        <v>2.97</v>
      </c>
      <c r="F15" s="12">
        <v>7.3899998664855957</v>
      </c>
      <c r="G15" s="12">
        <v>6.4099998474121094</v>
      </c>
      <c r="H15" s="12">
        <v>-2.6500000953674316</v>
      </c>
      <c r="I15" s="11">
        <v>1951</v>
      </c>
      <c r="J15" s="11"/>
      <c r="K15" s="10"/>
      <c r="L15" s="10">
        <v>100</v>
      </c>
    </row>
    <row r="16" spans="1:12" x14ac:dyDescent="0.25">
      <c r="A16" s="9" t="s">
        <v>44</v>
      </c>
      <c r="B16" s="12">
        <v>-13.720000267028809</v>
      </c>
      <c r="C16" s="12">
        <v>-8.7799999999999994</v>
      </c>
      <c r="D16" s="12">
        <v>-4.68</v>
      </c>
      <c r="E16" s="12">
        <v>8.39</v>
      </c>
      <c r="F16" s="12">
        <v>3.5799999237060547</v>
      </c>
      <c r="G16" s="12">
        <v>5.5199999809265137</v>
      </c>
      <c r="H16" s="12">
        <v>-2.2400000095367432</v>
      </c>
      <c r="I16" s="11">
        <v>1951</v>
      </c>
      <c r="J16" s="11">
        <v>1979</v>
      </c>
      <c r="K16" s="10">
        <v>-18.360000610351563</v>
      </c>
      <c r="L16" s="10">
        <v>96.970001220703125</v>
      </c>
    </row>
    <row r="17" spans="1:12" x14ac:dyDescent="0.25">
      <c r="A17" s="9" t="s">
        <v>43</v>
      </c>
      <c r="B17" s="12">
        <v>-13.689999580383301</v>
      </c>
      <c r="C17" s="12">
        <v>-10</v>
      </c>
      <c r="D17" s="12">
        <v>-2.84</v>
      </c>
      <c r="E17" s="12">
        <v>-0.83000000000000007</v>
      </c>
      <c r="F17" s="12">
        <v>7.9200000762939453</v>
      </c>
      <c r="G17" s="12">
        <v>13.359999656677246</v>
      </c>
      <c r="H17" s="12">
        <v>-1.3400000333786011</v>
      </c>
      <c r="I17" s="11">
        <v>1951</v>
      </c>
      <c r="J17" s="11">
        <v>1973</v>
      </c>
      <c r="K17" s="10">
        <v>-13.840000152587891</v>
      </c>
      <c r="L17" s="10">
        <v>98.480003356933594</v>
      </c>
    </row>
    <row r="18" spans="1:12" x14ac:dyDescent="0.25">
      <c r="A18" s="9" t="s">
        <v>45</v>
      </c>
      <c r="B18" s="12">
        <v>-13.100000381469727</v>
      </c>
      <c r="C18" s="12">
        <v>-10.38</v>
      </c>
      <c r="D18" s="12">
        <v>-7.38</v>
      </c>
      <c r="E18" s="12">
        <v>-6.54</v>
      </c>
      <c r="F18" s="12">
        <v>3.1700000762939453</v>
      </c>
      <c r="G18" s="12">
        <v>6.8000001907348633</v>
      </c>
      <c r="H18" s="12">
        <v>-1.9900000095367432</v>
      </c>
      <c r="I18" s="11">
        <v>1951</v>
      </c>
      <c r="J18" s="11">
        <v>2008</v>
      </c>
      <c r="K18" s="10">
        <v>-16.620000839233398</v>
      </c>
      <c r="L18" s="10">
        <v>96.970001220703125</v>
      </c>
    </row>
    <row r="19" spans="1:12" x14ac:dyDescent="0.25">
      <c r="A19" s="9" t="s">
        <v>47</v>
      </c>
      <c r="B19" s="12">
        <v>-12.229999542236328</v>
      </c>
      <c r="C19" s="12">
        <v>-7.92</v>
      </c>
      <c r="D19" s="12">
        <v>-2.81</v>
      </c>
      <c r="E19" s="12">
        <v>4.92</v>
      </c>
      <c r="F19" s="12">
        <v>5.1700000762939453</v>
      </c>
      <c r="G19" s="12">
        <v>4.1399998664855957</v>
      </c>
      <c r="H19" s="12">
        <v>-3.1600000858306885</v>
      </c>
      <c r="I19" s="11">
        <v>1951</v>
      </c>
      <c r="J19" s="11"/>
      <c r="K19" s="10"/>
      <c r="L19" s="10">
        <v>100</v>
      </c>
    </row>
    <row r="20" spans="1:12" x14ac:dyDescent="0.25">
      <c r="A20" s="9" t="s">
        <v>46</v>
      </c>
      <c r="B20" s="12">
        <v>-12.199999809265137</v>
      </c>
      <c r="C20" s="12">
        <v>-11.6</v>
      </c>
      <c r="D20" s="12">
        <v>-7.6000000000000005</v>
      </c>
      <c r="E20" s="12">
        <v>-0.1</v>
      </c>
      <c r="F20" s="12">
        <v>2.8399999141693115</v>
      </c>
      <c r="G20" s="12">
        <v>3.7100000381469727</v>
      </c>
      <c r="H20" s="12">
        <v>-3.8900001049041748</v>
      </c>
      <c r="I20" s="11">
        <v>1951</v>
      </c>
      <c r="J20" s="11"/>
      <c r="K20" s="10"/>
      <c r="L20" s="10">
        <v>100</v>
      </c>
    </row>
    <row r="21" spans="1:12" x14ac:dyDescent="0.25">
      <c r="A21" s="9" t="s">
        <v>48</v>
      </c>
      <c r="B21" s="12">
        <v>-11.829999923706055</v>
      </c>
      <c r="C21" s="12">
        <v>-8.18</v>
      </c>
      <c r="D21" s="12">
        <v>-2.39</v>
      </c>
      <c r="E21" s="12">
        <v>3.2600000000000002</v>
      </c>
      <c r="F21" s="12">
        <v>4.4099998474121094</v>
      </c>
      <c r="G21" s="12">
        <v>2.4500000476837158</v>
      </c>
      <c r="H21" s="12">
        <v>-5.1500000953674316</v>
      </c>
      <c r="I21" s="11">
        <v>1901</v>
      </c>
      <c r="J21" s="11"/>
      <c r="K21" s="10"/>
      <c r="L21" s="10">
        <v>100</v>
      </c>
    </row>
    <row r="22" spans="1:12" x14ac:dyDescent="0.25">
      <c r="A22" s="9" t="s">
        <v>51</v>
      </c>
      <c r="B22" s="12">
        <v>-11.720000267028809</v>
      </c>
      <c r="C22" s="12">
        <v>-6.7700000000000005</v>
      </c>
      <c r="D22" s="12">
        <v>-4.04</v>
      </c>
      <c r="E22" s="12">
        <v>5.67</v>
      </c>
      <c r="F22" s="12">
        <v>4.429999828338623</v>
      </c>
      <c r="G22" s="12">
        <v>4.0799999237060547</v>
      </c>
      <c r="H22" s="12">
        <v>-2.7400000095367432</v>
      </c>
      <c r="I22" s="11">
        <v>1951</v>
      </c>
      <c r="J22" s="11">
        <v>1975</v>
      </c>
      <c r="K22" s="10">
        <v>-17.149999618530273</v>
      </c>
      <c r="L22" s="10">
        <v>98.480003356933594</v>
      </c>
    </row>
    <row r="23" spans="1:12" x14ac:dyDescent="0.25">
      <c r="A23" s="9" t="s">
        <v>49</v>
      </c>
      <c r="B23" s="12">
        <v>-11.720000267028809</v>
      </c>
      <c r="C23" s="12">
        <v>-9.5</v>
      </c>
      <c r="D23" s="12">
        <v>-10.040000000000001</v>
      </c>
      <c r="E23" s="12">
        <v>1.87</v>
      </c>
      <c r="F23" s="12">
        <v>2.75</v>
      </c>
      <c r="G23" s="12">
        <v>11.319999694824219</v>
      </c>
      <c r="H23" s="12">
        <v>-1.0800000429153442</v>
      </c>
      <c r="I23" s="11">
        <v>1834</v>
      </c>
      <c r="J23" s="11">
        <v>1945</v>
      </c>
      <c r="K23" s="10">
        <v>-15.539999961853027</v>
      </c>
      <c r="L23" s="10">
        <v>89.620002746582031</v>
      </c>
    </row>
    <row r="24" spans="1:12" x14ac:dyDescent="0.25">
      <c r="A24" s="9" t="s">
        <v>50</v>
      </c>
      <c r="B24" s="12">
        <v>-11.699999809265137</v>
      </c>
      <c r="C24" s="12">
        <v>-7.9</v>
      </c>
      <c r="D24" s="12">
        <v>-2.9</v>
      </c>
      <c r="E24" s="12">
        <v>2.2200000000000002</v>
      </c>
      <c r="F24" s="12">
        <v>2.940000057220459</v>
      </c>
      <c r="G24" s="12">
        <v>3.809999942779541</v>
      </c>
      <c r="H24" s="12">
        <v>-2.8499999046325684</v>
      </c>
      <c r="I24" s="11">
        <v>1901</v>
      </c>
      <c r="J24" s="11">
        <v>1953</v>
      </c>
      <c r="K24" s="10">
        <v>-9.4499998092651367</v>
      </c>
      <c r="L24" s="10">
        <v>97.410003662109375</v>
      </c>
    </row>
    <row r="25" spans="1:12" x14ac:dyDescent="0.25">
      <c r="A25" s="9" t="s">
        <v>140</v>
      </c>
      <c r="B25" s="12">
        <v>-11.699999809265137</v>
      </c>
      <c r="C25" s="12">
        <v>-9</v>
      </c>
      <c r="D25" s="12">
        <v>-9.02</v>
      </c>
      <c r="E25" s="12">
        <v>2.94</v>
      </c>
      <c r="F25" s="12">
        <v>3.0299999713897705</v>
      </c>
      <c r="G25" s="12">
        <v>6.1100001335144043</v>
      </c>
      <c r="H25" s="12">
        <v>-1.9700000286102295</v>
      </c>
      <c r="I25" s="11">
        <v>1953</v>
      </c>
      <c r="J25" s="11">
        <v>1992</v>
      </c>
      <c r="K25" s="10">
        <v>-11.699999809265137</v>
      </c>
      <c r="L25" s="10">
        <v>96.879997253417969</v>
      </c>
    </row>
    <row r="26" spans="1:12" x14ac:dyDescent="0.25">
      <c r="A26" s="9" t="s">
        <v>53</v>
      </c>
      <c r="B26" s="12">
        <v>-11.600000381469727</v>
      </c>
      <c r="C26" s="12">
        <v>-10</v>
      </c>
      <c r="D26" s="12">
        <v>-8</v>
      </c>
      <c r="E26" s="12">
        <v>2.17</v>
      </c>
      <c r="F26" s="12">
        <v>2.1700000762939453</v>
      </c>
      <c r="G26" s="12">
        <v>4.0100002288818359</v>
      </c>
      <c r="H26" s="12">
        <v>-3.0299999713897705</v>
      </c>
      <c r="I26" s="11">
        <v>1821</v>
      </c>
      <c r="J26" s="11"/>
      <c r="K26" s="10"/>
      <c r="L26" s="10">
        <v>100</v>
      </c>
    </row>
    <row r="27" spans="1:12" x14ac:dyDescent="0.25">
      <c r="A27" s="9" t="s">
        <v>54</v>
      </c>
      <c r="B27" s="12">
        <v>-11.550000190734863</v>
      </c>
      <c r="C27" s="12">
        <v>-7.53</v>
      </c>
      <c r="D27" s="12">
        <v>-5.01</v>
      </c>
      <c r="E27" s="12">
        <v>2.2400000000000002</v>
      </c>
      <c r="F27" s="12">
        <v>4.2800002098083496</v>
      </c>
      <c r="G27" s="12">
        <v>5.380000114440918</v>
      </c>
      <c r="H27" s="12">
        <v>-2.190000057220459</v>
      </c>
      <c r="I27" s="11">
        <v>1951</v>
      </c>
      <c r="J27" s="11">
        <v>1997</v>
      </c>
      <c r="K27" s="10">
        <v>-10.920000076293945</v>
      </c>
      <c r="L27" s="10">
        <v>96.970001220703125</v>
      </c>
    </row>
    <row r="28" spans="1:12" x14ac:dyDescent="0.25">
      <c r="A28" s="9" t="s">
        <v>55</v>
      </c>
      <c r="B28" s="12">
        <v>-11.479999542236328</v>
      </c>
      <c r="C28" s="12">
        <v>-11</v>
      </c>
      <c r="D28" s="12">
        <v>-6.2700000000000005</v>
      </c>
      <c r="E28" s="12">
        <v>0.05</v>
      </c>
      <c r="F28" s="12">
        <v>4.059999942779541</v>
      </c>
      <c r="G28" s="12">
        <v>3.2999999523162842</v>
      </c>
      <c r="H28" s="12">
        <v>-4.559999942779541</v>
      </c>
      <c r="I28" s="11">
        <v>1901</v>
      </c>
      <c r="J28" s="11"/>
      <c r="K28" s="10"/>
      <c r="L28" s="10">
        <v>100</v>
      </c>
    </row>
    <row r="29" spans="1:12" x14ac:dyDescent="0.25">
      <c r="A29" s="9" t="s">
        <v>56</v>
      </c>
      <c r="B29" s="12">
        <v>-11.279999732971191</v>
      </c>
      <c r="C29" s="12">
        <v>-8.98</v>
      </c>
      <c r="D29" s="12">
        <v>-5.44</v>
      </c>
      <c r="E29" s="12">
        <v>2.38</v>
      </c>
      <c r="F29" s="12">
        <v>3.4200000762939453</v>
      </c>
      <c r="G29" s="12">
        <v>6.309999942779541</v>
      </c>
      <c r="H29" s="12">
        <v>-1.9700000286102295</v>
      </c>
      <c r="I29" s="11">
        <v>1921</v>
      </c>
      <c r="J29" s="11">
        <v>1949</v>
      </c>
      <c r="K29" s="10">
        <v>-9.1999998092651367</v>
      </c>
      <c r="L29" s="10">
        <v>95.830001831054688</v>
      </c>
    </row>
    <row r="30" spans="1:12" x14ac:dyDescent="0.25">
      <c r="A30" s="9" t="s">
        <v>179</v>
      </c>
      <c r="B30" s="12">
        <v>-11.220000267028809</v>
      </c>
      <c r="C30" s="12">
        <v>-5.99</v>
      </c>
      <c r="D30" s="12">
        <v>-0.97</v>
      </c>
      <c r="E30" s="12">
        <v>5.05</v>
      </c>
      <c r="F30" s="12">
        <v>5.25</v>
      </c>
      <c r="G30" s="12">
        <v>4.7199997901916504</v>
      </c>
      <c r="H30" s="12">
        <v>-2.380000114440918</v>
      </c>
      <c r="I30" s="11">
        <v>1951</v>
      </c>
      <c r="J30" s="11">
        <v>1965</v>
      </c>
      <c r="K30" s="10">
        <v>-12.449999809265137</v>
      </c>
      <c r="L30" s="10">
        <v>98.480003356933594</v>
      </c>
    </row>
    <row r="31" spans="1:12" x14ac:dyDescent="0.25">
      <c r="A31" s="9" t="s">
        <v>58</v>
      </c>
      <c r="B31" s="12">
        <v>-11.210000038146973</v>
      </c>
      <c r="C31" s="12">
        <v>-9.76</v>
      </c>
      <c r="D31" s="12">
        <v>-6.5</v>
      </c>
      <c r="E31" s="12">
        <v>1.46</v>
      </c>
      <c r="F31" s="12">
        <v>1.8899999856948853</v>
      </c>
      <c r="G31" s="12">
        <v>3.0899999141693115</v>
      </c>
      <c r="H31" s="12">
        <v>-3.7699999809265137</v>
      </c>
      <c r="I31" s="11">
        <v>1821</v>
      </c>
      <c r="J31" s="11">
        <v>1919</v>
      </c>
      <c r="K31" s="10">
        <v>-11.970000267028809</v>
      </c>
      <c r="L31" s="10">
        <v>99.489997863769531</v>
      </c>
    </row>
    <row r="32" spans="1:12" x14ac:dyDescent="0.25">
      <c r="A32" s="9" t="s">
        <v>57</v>
      </c>
      <c r="B32" s="12">
        <v>-11.180000305175781</v>
      </c>
      <c r="C32" s="12">
        <v>-10.64</v>
      </c>
      <c r="D32" s="12">
        <v>-9.1300000000000008</v>
      </c>
      <c r="E32" s="12">
        <v>0.3</v>
      </c>
      <c r="F32" s="12">
        <v>1.8999999761581421</v>
      </c>
      <c r="G32" s="12">
        <v>4.7199997901916504</v>
      </c>
      <c r="H32" s="12">
        <v>-2.6600000858306885</v>
      </c>
      <c r="I32" s="11">
        <v>1821</v>
      </c>
      <c r="J32" s="11">
        <v>1944</v>
      </c>
      <c r="K32" s="10">
        <v>-19.350000381469727</v>
      </c>
      <c r="L32" s="10">
        <v>98.980003356933594</v>
      </c>
    </row>
    <row r="33" spans="1:12" x14ac:dyDescent="0.25">
      <c r="A33" s="9" t="s">
        <v>59</v>
      </c>
      <c r="B33" s="12">
        <v>-11.149999618530273</v>
      </c>
      <c r="C33" s="12">
        <v>-8.08</v>
      </c>
      <c r="D33" s="12">
        <v>-1.1100000000000001</v>
      </c>
      <c r="E33" s="12">
        <v>0.43</v>
      </c>
      <c r="F33" s="12">
        <v>3.190000057220459</v>
      </c>
      <c r="G33" s="12">
        <v>17.370000839233398</v>
      </c>
      <c r="H33" s="12">
        <v>-0.64999997615814209</v>
      </c>
      <c r="I33" s="11">
        <v>1975</v>
      </c>
      <c r="J33" s="11">
        <v>1991</v>
      </c>
      <c r="K33" s="10">
        <v>-41.009998321533203</v>
      </c>
      <c r="L33" s="10">
        <v>85.709999084472656</v>
      </c>
    </row>
    <row r="34" spans="1:12" x14ac:dyDescent="0.25">
      <c r="A34" s="9" t="s">
        <v>60</v>
      </c>
      <c r="B34" s="12">
        <v>-11.020000457763672</v>
      </c>
      <c r="C34" s="12">
        <v>-9.76</v>
      </c>
      <c r="D34" s="12">
        <v>-7.18</v>
      </c>
      <c r="E34" s="12">
        <v>1.51</v>
      </c>
      <c r="F34" s="12">
        <v>2.1400001049041748</v>
      </c>
      <c r="G34" s="12">
        <v>6.630000114440918</v>
      </c>
      <c r="H34" s="12">
        <v>-1.7899999618530273</v>
      </c>
      <c r="I34" s="11">
        <v>1821</v>
      </c>
      <c r="J34" s="11">
        <v>1944</v>
      </c>
      <c r="K34" s="10">
        <v>-15.539999961853027</v>
      </c>
      <c r="L34" s="10">
        <v>96.94000244140625</v>
      </c>
    </row>
    <row r="35" spans="1:12" x14ac:dyDescent="0.25">
      <c r="A35" s="9" t="s">
        <v>61</v>
      </c>
      <c r="B35" s="12">
        <v>-10.659999847412109</v>
      </c>
      <c r="C35" s="12">
        <v>-6.97</v>
      </c>
      <c r="D35" s="12">
        <v>-3.74</v>
      </c>
      <c r="E35" s="12">
        <v>2.2000000000000002</v>
      </c>
      <c r="F35" s="12">
        <v>3.9600000381469727</v>
      </c>
      <c r="G35" s="12">
        <v>3.3599998950958252</v>
      </c>
      <c r="H35" s="12">
        <v>-3.25</v>
      </c>
      <c r="I35" s="11">
        <v>1951</v>
      </c>
      <c r="J35" s="11"/>
      <c r="K35" s="10"/>
      <c r="L35" s="10">
        <v>100</v>
      </c>
    </row>
    <row r="36" spans="1:12" x14ac:dyDescent="0.25">
      <c r="A36" s="9" t="s">
        <v>62</v>
      </c>
      <c r="B36" s="12">
        <v>-10.5</v>
      </c>
      <c r="C36" s="12">
        <v>-11.78</v>
      </c>
      <c r="D36" s="12">
        <v>-5.72</v>
      </c>
      <c r="E36" s="12">
        <v>-2.09</v>
      </c>
      <c r="F36" s="12">
        <v>3.2599999904632568</v>
      </c>
      <c r="G36" s="12">
        <v>5.4899997711181641</v>
      </c>
      <c r="H36" s="12">
        <v>-2.7400000095367432</v>
      </c>
      <c r="I36" s="11">
        <v>1901</v>
      </c>
      <c r="J36" s="11"/>
      <c r="K36" s="10"/>
      <c r="L36" s="10">
        <v>100</v>
      </c>
    </row>
    <row r="37" spans="1:12" x14ac:dyDescent="0.25">
      <c r="A37" s="9" t="s">
        <v>63</v>
      </c>
      <c r="B37" s="12">
        <v>-10.399999618530273</v>
      </c>
      <c r="C37" s="12">
        <v>-6</v>
      </c>
      <c r="D37" s="12">
        <v>-1.7</v>
      </c>
      <c r="E37" s="12">
        <v>4.3</v>
      </c>
      <c r="F37" s="12">
        <v>5.8899998664855957</v>
      </c>
      <c r="G37" s="12">
        <v>7.5</v>
      </c>
      <c r="H37" s="12">
        <v>-1.5900000333786011</v>
      </c>
      <c r="I37" s="11">
        <v>1912</v>
      </c>
      <c r="J37" s="11">
        <v>1998</v>
      </c>
      <c r="K37" s="10">
        <v>-7.3600001335144043</v>
      </c>
      <c r="L37" s="10">
        <v>95</v>
      </c>
    </row>
    <row r="38" spans="1:12" x14ac:dyDescent="0.25">
      <c r="A38" s="9" t="s">
        <v>64</v>
      </c>
      <c r="B38" s="12">
        <v>-10.260000228881836</v>
      </c>
      <c r="C38" s="12">
        <v>-8.9500000000000011</v>
      </c>
      <c r="D38" s="12">
        <v>-6.63</v>
      </c>
      <c r="E38" s="12">
        <v>-0.3</v>
      </c>
      <c r="F38" s="12">
        <v>3.7100000381469727</v>
      </c>
      <c r="G38" s="12">
        <v>4.5199999809265137</v>
      </c>
      <c r="H38" s="12">
        <v>-2.7999999523162842</v>
      </c>
      <c r="I38" s="11">
        <v>1896</v>
      </c>
      <c r="J38" s="11">
        <v>1932</v>
      </c>
      <c r="K38" s="10">
        <v>-15.180000305175781</v>
      </c>
      <c r="L38" s="10">
        <v>99.169998168945313</v>
      </c>
    </row>
    <row r="39" spans="1:12" x14ac:dyDescent="0.25">
      <c r="A39" s="9" t="s">
        <v>65</v>
      </c>
      <c r="B39" s="12">
        <v>-10.210000038146973</v>
      </c>
      <c r="C39" s="12">
        <v>-7.2</v>
      </c>
      <c r="D39" s="12">
        <v>-7.73</v>
      </c>
      <c r="E39" s="12">
        <v>3.23</v>
      </c>
      <c r="F39" s="12">
        <v>-0.75999999046325684</v>
      </c>
      <c r="G39" s="12">
        <v>7.8400001525878906</v>
      </c>
      <c r="H39" s="12">
        <v>-0.81999999284744263</v>
      </c>
      <c r="I39" s="11">
        <v>1981</v>
      </c>
      <c r="J39" s="11">
        <v>2015</v>
      </c>
      <c r="K39" s="10">
        <v>-9.7700004577636719</v>
      </c>
      <c r="L39" s="10">
        <v>77.779998779296875</v>
      </c>
    </row>
    <row r="40" spans="1:12" x14ac:dyDescent="0.25">
      <c r="A40" s="9" t="s">
        <v>66</v>
      </c>
      <c r="B40" s="12">
        <v>-10.149999618530273</v>
      </c>
      <c r="C40" s="12">
        <v>-7.1400000000000006</v>
      </c>
      <c r="D40" s="12">
        <v>-6.66</v>
      </c>
      <c r="E40" s="12">
        <v>2.35</v>
      </c>
      <c r="F40" s="12">
        <v>6.0199999809265137</v>
      </c>
      <c r="G40" s="12">
        <v>3.75</v>
      </c>
      <c r="H40" s="12">
        <v>-3.5099999904632568</v>
      </c>
      <c r="I40" s="11">
        <v>1951</v>
      </c>
      <c r="J40" s="11">
        <v>1998</v>
      </c>
      <c r="K40" s="10">
        <v>-7.6399998664855957</v>
      </c>
      <c r="L40" s="10">
        <v>98.480003356933594</v>
      </c>
    </row>
    <row r="41" spans="1:12" x14ac:dyDescent="0.25">
      <c r="A41" s="9" t="s">
        <v>67</v>
      </c>
      <c r="B41" s="12">
        <v>-10.079999923706055</v>
      </c>
      <c r="C41" s="12">
        <v>-6.55</v>
      </c>
      <c r="D41" s="12">
        <v>-2.35</v>
      </c>
      <c r="E41" s="12">
        <v>2.65</v>
      </c>
      <c r="F41" s="12">
        <v>3.5499999523162842</v>
      </c>
      <c r="G41" s="12">
        <v>4.9000000953674316</v>
      </c>
      <c r="H41" s="12">
        <v>-2.059999942779541</v>
      </c>
      <c r="I41" s="11">
        <v>1921</v>
      </c>
      <c r="J41" s="11">
        <v>1942</v>
      </c>
      <c r="K41" s="10">
        <v>-8.5299997329711914</v>
      </c>
      <c r="L41" s="10">
        <v>96.879997253417969</v>
      </c>
    </row>
    <row r="42" spans="1:12" x14ac:dyDescent="0.25">
      <c r="A42" s="9" t="s">
        <v>68</v>
      </c>
      <c r="B42" s="12">
        <v>-9.8000001907348633</v>
      </c>
      <c r="C42" s="12">
        <v>-5</v>
      </c>
      <c r="D42" s="12">
        <v>-4</v>
      </c>
      <c r="E42" s="12">
        <v>5.15</v>
      </c>
      <c r="F42" s="12">
        <v>1.1499999761581421</v>
      </c>
      <c r="G42" s="12">
        <v>11.779999732971191</v>
      </c>
      <c r="H42" s="12">
        <v>-0.51999998092651367</v>
      </c>
      <c r="I42" s="11">
        <v>1981</v>
      </c>
      <c r="J42" s="11">
        <v>1994</v>
      </c>
      <c r="K42" s="10">
        <v>-10.409999847412109</v>
      </c>
      <c r="L42" s="10">
        <v>86.110000610351563</v>
      </c>
    </row>
    <row r="43" spans="1:12" x14ac:dyDescent="0.25">
      <c r="A43" s="9" t="s">
        <v>174</v>
      </c>
      <c r="B43" s="12">
        <v>-9.7799997329711914</v>
      </c>
      <c r="C43" s="12">
        <v>-7</v>
      </c>
      <c r="D43" s="12">
        <v>-2.2800000000000002</v>
      </c>
      <c r="E43" s="12">
        <v>-0.62</v>
      </c>
      <c r="F43" s="12">
        <v>4.059999942779541</v>
      </c>
      <c r="G43" s="12">
        <v>5.2300000190734863</v>
      </c>
      <c r="H43" s="12">
        <v>-2.1099998950958252</v>
      </c>
      <c r="I43" s="11">
        <v>1951</v>
      </c>
      <c r="J43" s="11">
        <v>1977</v>
      </c>
      <c r="K43" s="10">
        <v>-7.3600001335144043</v>
      </c>
      <c r="L43" s="10">
        <v>98.480003356933594</v>
      </c>
    </row>
    <row r="44" spans="1:12" x14ac:dyDescent="0.25">
      <c r="A44" s="9" t="s">
        <v>71</v>
      </c>
      <c r="B44" s="12">
        <v>-9.6400003433227539</v>
      </c>
      <c r="C44" s="12">
        <v>-6.7</v>
      </c>
      <c r="D44" s="12">
        <v>-8.0400000000000009</v>
      </c>
      <c r="E44" s="12">
        <v>2.44</v>
      </c>
      <c r="F44" s="12">
        <v>3.8299999237060547</v>
      </c>
      <c r="G44" s="12">
        <v>4.8299999237060547</v>
      </c>
      <c r="H44" s="12">
        <v>-2.1800000667572021</v>
      </c>
      <c r="I44" s="11">
        <v>1953</v>
      </c>
      <c r="J44" s="11">
        <v>2009</v>
      </c>
      <c r="K44" s="10">
        <v>-7.7699999809265137</v>
      </c>
      <c r="L44" s="10">
        <v>95.30999755859375</v>
      </c>
    </row>
    <row r="45" spans="1:12" x14ac:dyDescent="0.25">
      <c r="A45" s="9" t="s">
        <v>69</v>
      </c>
      <c r="B45" s="12">
        <v>-9.5900001525878906</v>
      </c>
      <c r="C45" s="12">
        <v>-8.56</v>
      </c>
      <c r="D45" s="12">
        <v>-5.61</v>
      </c>
      <c r="E45" s="12">
        <v>0.9</v>
      </c>
      <c r="F45" s="12">
        <v>2.9100000858306885</v>
      </c>
      <c r="G45" s="12">
        <v>4.869999885559082</v>
      </c>
      <c r="H45" s="12">
        <v>-2.3499999046325684</v>
      </c>
      <c r="I45" s="11">
        <v>1943</v>
      </c>
      <c r="J45" s="11"/>
      <c r="K45" s="10"/>
      <c r="L45" s="10">
        <v>100</v>
      </c>
    </row>
    <row r="46" spans="1:12" x14ac:dyDescent="0.25">
      <c r="A46" s="9" t="s">
        <v>70</v>
      </c>
      <c r="B46" s="12">
        <v>-9.5600004196166992</v>
      </c>
      <c r="C46" s="12">
        <v>-8.26</v>
      </c>
      <c r="D46" s="12">
        <v>-6.92</v>
      </c>
      <c r="E46" s="12">
        <v>1.4000000000000001</v>
      </c>
      <c r="F46" s="12">
        <v>2.2100000381469727</v>
      </c>
      <c r="G46" s="12">
        <v>3.7599999904632568</v>
      </c>
      <c r="H46" s="12">
        <v>-2.7799999713897705</v>
      </c>
      <c r="I46" s="11">
        <v>1847</v>
      </c>
      <c r="J46" s="11">
        <v>1942</v>
      </c>
      <c r="K46" s="10">
        <v>-8.619999885559082</v>
      </c>
      <c r="L46" s="10">
        <v>97.650001525878906</v>
      </c>
    </row>
    <row r="47" spans="1:12" x14ac:dyDescent="0.25">
      <c r="A47" s="9" t="s">
        <v>73</v>
      </c>
      <c r="B47" s="12">
        <v>-9.5299997329711914</v>
      </c>
      <c r="C47" s="12">
        <v>-2.7600000000000002</v>
      </c>
      <c r="D47" s="12">
        <v>-1.59</v>
      </c>
      <c r="E47" s="12">
        <v>7.05</v>
      </c>
      <c r="F47" s="12">
        <v>5.179999828338623</v>
      </c>
      <c r="G47" s="12">
        <v>6.7100000381469727</v>
      </c>
      <c r="H47" s="12">
        <v>-1.1799999475479126</v>
      </c>
      <c r="I47" s="11">
        <v>1951</v>
      </c>
      <c r="J47" s="11">
        <v>1975</v>
      </c>
      <c r="K47" s="10">
        <v>-13.329999923706055</v>
      </c>
      <c r="L47" s="10">
        <v>92.419998168945313</v>
      </c>
    </row>
    <row r="48" spans="1:12" x14ac:dyDescent="0.25">
      <c r="A48" s="9" t="s">
        <v>72</v>
      </c>
      <c r="B48" s="12">
        <v>-9.4700002670288086</v>
      </c>
      <c r="C48" s="12">
        <v>-7.04</v>
      </c>
      <c r="D48" s="12">
        <v>-4.28</v>
      </c>
      <c r="E48" s="12">
        <v>0.98</v>
      </c>
      <c r="F48" s="12">
        <v>4.6399998664855957</v>
      </c>
      <c r="G48" s="12">
        <v>4.3299999237060547</v>
      </c>
      <c r="H48" s="12">
        <v>-2.690000057220459</v>
      </c>
      <c r="I48" s="11">
        <v>1951</v>
      </c>
      <c r="J48" s="11"/>
      <c r="K48" s="10"/>
      <c r="L48" s="10">
        <v>100</v>
      </c>
    </row>
    <row r="49" spans="1:12" x14ac:dyDescent="0.25">
      <c r="A49" s="9" t="s">
        <v>74</v>
      </c>
      <c r="B49" s="12">
        <v>-9.3999996185302734</v>
      </c>
      <c r="C49" s="12">
        <v>-6.1000000000000005</v>
      </c>
      <c r="D49" s="12">
        <v>-3.1</v>
      </c>
      <c r="E49" s="12">
        <v>4.93</v>
      </c>
      <c r="F49" s="12">
        <v>2.75</v>
      </c>
      <c r="G49" s="12">
        <v>4.9499998092651367</v>
      </c>
      <c r="H49" s="12">
        <v>-1.7899999618530273</v>
      </c>
      <c r="I49" s="11">
        <v>1925</v>
      </c>
      <c r="J49" s="11">
        <v>2009</v>
      </c>
      <c r="K49" s="10">
        <v>-6.559999942779541</v>
      </c>
      <c r="L49" s="10">
        <v>95.449996948242188</v>
      </c>
    </row>
    <row r="50" spans="1:12" x14ac:dyDescent="0.25">
      <c r="A50" s="9" t="s">
        <v>75</v>
      </c>
      <c r="B50" s="12">
        <v>-9.3199996948242188</v>
      </c>
      <c r="C50" s="12">
        <v>-6.44</v>
      </c>
      <c r="D50" s="12">
        <v>-6.47</v>
      </c>
      <c r="E50" s="12">
        <v>3.23</v>
      </c>
      <c r="F50" s="12">
        <v>4.3899998664855957</v>
      </c>
      <c r="G50" s="12">
        <v>6.7100000381469727</v>
      </c>
      <c r="H50" s="12">
        <v>-1.6100000143051147</v>
      </c>
      <c r="I50" s="11">
        <v>1951</v>
      </c>
      <c r="J50" s="11">
        <v>1975</v>
      </c>
      <c r="K50" s="10">
        <v>-18.979999542236328</v>
      </c>
      <c r="L50" s="10">
        <v>93.94000244140625</v>
      </c>
    </row>
    <row r="51" spans="1:12" x14ac:dyDescent="0.25">
      <c r="A51" s="9" t="s">
        <v>76</v>
      </c>
      <c r="B51" s="12">
        <v>-9.2600002288818359</v>
      </c>
      <c r="C51" s="12">
        <v>-4.46</v>
      </c>
      <c r="D51" s="12">
        <v>-1.48</v>
      </c>
      <c r="E51" s="12">
        <v>7.58</v>
      </c>
      <c r="F51" s="12">
        <v>2.4900000095367432</v>
      </c>
      <c r="G51" s="12">
        <v>10.460000038146973</v>
      </c>
      <c r="H51" s="12">
        <v>-0.6600000262260437</v>
      </c>
      <c r="I51" s="11">
        <v>1981</v>
      </c>
      <c r="J51" s="11">
        <v>2009</v>
      </c>
      <c r="K51" s="10">
        <v>-14.140000343322754</v>
      </c>
      <c r="L51" s="10">
        <v>83.330001831054688</v>
      </c>
    </row>
    <row r="52" spans="1:12" x14ac:dyDescent="0.25">
      <c r="A52" s="9" t="s">
        <v>78</v>
      </c>
      <c r="B52" s="12">
        <v>-9.119999885559082</v>
      </c>
      <c r="C52" s="12">
        <v>-6.5</v>
      </c>
      <c r="D52" s="12">
        <v>-6.5</v>
      </c>
      <c r="E52" s="12">
        <v>2.33</v>
      </c>
      <c r="F52" s="12">
        <v>2.25</v>
      </c>
      <c r="G52" s="12">
        <v>3.1600000858306885</v>
      </c>
      <c r="H52" s="12">
        <v>-2.7599999904632568</v>
      </c>
      <c r="I52" s="11">
        <v>1971</v>
      </c>
      <c r="J52" s="11">
        <v>1991</v>
      </c>
      <c r="K52" s="10">
        <v>-11.600000381469727</v>
      </c>
      <c r="L52" s="10">
        <v>97.830001831054688</v>
      </c>
    </row>
    <row r="53" spans="1:12" x14ac:dyDescent="0.25">
      <c r="A53" s="9" t="s">
        <v>79</v>
      </c>
      <c r="B53" s="12">
        <v>-9.1099996566772461</v>
      </c>
      <c r="C53" s="12">
        <v>-3.23</v>
      </c>
      <c r="D53" s="12">
        <v>-1.99</v>
      </c>
      <c r="E53" s="12">
        <v>5.86</v>
      </c>
      <c r="F53" s="12">
        <v>3.9800000190734863</v>
      </c>
      <c r="G53" s="12">
        <v>5.9000000953674316</v>
      </c>
      <c r="H53" s="12">
        <v>-1.2200000286102295</v>
      </c>
      <c r="I53" s="11">
        <v>1951</v>
      </c>
      <c r="J53" s="11">
        <v>1997</v>
      </c>
      <c r="K53" s="10">
        <v>-4.0500001907348633</v>
      </c>
      <c r="L53" s="10">
        <v>93.94000244140625</v>
      </c>
    </row>
    <row r="54" spans="1:12" x14ac:dyDescent="0.25">
      <c r="A54" s="9" t="s">
        <v>182</v>
      </c>
      <c r="B54" s="12">
        <v>-9.1000003814697266</v>
      </c>
      <c r="C54" s="12">
        <v>-6.5</v>
      </c>
      <c r="D54" s="12">
        <v>-5</v>
      </c>
      <c r="E54" s="12">
        <v>2.7</v>
      </c>
      <c r="F54" s="12">
        <v>4.119999885559082</v>
      </c>
      <c r="G54" s="12">
        <v>10.850000381469727</v>
      </c>
      <c r="H54" s="12">
        <v>-0.98000001907348633</v>
      </c>
      <c r="I54" s="11">
        <v>1953</v>
      </c>
      <c r="J54" s="11">
        <v>1993</v>
      </c>
      <c r="K54" s="10">
        <v>-30.840000152587891</v>
      </c>
      <c r="L54" s="10">
        <v>92.19000244140625</v>
      </c>
    </row>
    <row r="55" spans="1:12" x14ac:dyDescent="0.25">
      <c r="A55" s="9" t="s">
        <v>77</v>
      </c>
      <c r="B55" s="12">
        <v>-9.0799999237060547</v>
      </c>
      <c r="C55" s="12">
        <v>-8</v>
      </c>
      <c r="D55" s="12">
        <v>-5.8</v>
      </c>
      <c r="E55" s="12">
        <v>0.15</v>
      </c>
      <c r="F55" s="12">
        <v>3.2400000095367432</v>
      </c>
      <c r="G55" s="12">
        <v>2.309999942779541</v>
      </c>
      <c r="H55" s="12">
        <v>-4.869999885559082</v>
      </c>
      <c r="I55" s="11">
        <v>1951</v>
      </c>
      <c r="J55" s="11"/>
      <c r="K55" s="10"/>
      <c r="L55" s="10">
        <v>100</v>
      </c>
    </row>
    <row r="56" spans="1:12" x14ac:dyDescent="0.25">
      <c r="A56" s="9" t="s">
        <v>171</v>
      </c>
      <c r="B56" s="12">
        <v>-9.0799999237060547</v>
      </c>
      <c r="C56" s="12">
        <v>-6.57</v>
      </c>
      <c r="D56" s="12">
        <v>-3.49</v>
      </c>
      <c r="E56" s="12">
        <v>1.68</v>
      </c>
      <c r="F56" s="12">
        <v>4.8299999237060547</v>
      </c>
      <c r="G56" s="12">
        <v>3.7300000190734863</v>
      </c>
      <c r="H56" s="12">
        <v>-3.059999942779541</v>
      </c>
      <c r="I56" s="11">
        <v>1994</v>
      </c>
      <c r="J56" s="11"/>
      <c r="K56" s="10"/>
      <c r="L56" s="10">
        <v>100</v>
      </c>
    </row>
    <row r="57" spans="1:12" x14ac:dyDescent="0.25">
      <c r="A57" s="9" t="s">
        <v>80</v>
      </c>
      <c r="B57" s="12">
        <v>-9.0200004577636719</v>
      </c>
      <c r="C57" s="12">
        <v>-6</v>
      </c>
      <c r="D57" s="12">
        <v>-4.49</v>
      </c>
      <c r="E57" s="12">
        <v>1.1200000000000001</v>
      </c>
      <c r="F57" s="12">
        <v>3.6099998950958252</v>
      </c>
      <c r="G57" s="12">
        <v>6.429999828338623</v>
      </c>
      <c r="H57" s="12">
        <v>-1.4900000095367432</v>
      </c>
      <c r="I57" s="11">
        <v>1821</v>
      </c>
      <c r="J57" s="11">
        <v>1982</v>
      </c>
      <c r="K57" s="10">
        <v>-13.430000305175781</v>
      </c>
      <c r="L57" s="10">
        <v>95.410003662109375</v>
      </c>
    </row>
    <row r="58" spans="1:12" x14ac:dyDescent="0.25">
      <c r="A58" s="9" t="s">
        <v>82</v>
      </c>
      <c r="B58" s="12">
        <v>-8.9499998092651367</v>
      </c>
      <c r="C58" s="12">
        <v>-5.88</v>
      </c>
      <c r="D58" s="12">
        <v>-6.29</v>
      </c>
      <c r="E58" s="12">
        <v>3.45</v>
      </c>
      <c r="F58" s="12">
        <v>6.1599998474121094</v>
      </c>
      <c r="G58" s="12">
        <v>5</v>
      </c>
      <c r="H58" s="12">
        <v>-2.4100000858306885</v>
      </c>
      <c r="I58" s="11">
        <v>1951</v>
      </c>
      <c r="J58" s="11"/>
      <c r="K58" s="10"/>
      <c r="L58" s="10">
        <v>100</v>
      </c>
    </row>
    <row r="59" spans="1:12" x14ac:dyDescent="0.25">
      <c r="A59" s="9" t="s">
        <v>177</v>
      </c>
      <c r="B59" s="12">
        <v>-8.9300003051757813</v>
      </c>
      <c r="C59" s="12">
        <v>-7.46</v>
      </c>
      <c r="D59" s="12">
        <v>-4.82</v>
      </c>
      <c r="E59" s="12">
        <v>-1.25</v>
      </c>
      <c r="F59" s="12">
        <v>6.2800002098083496</v>
      </c>
      <c r="G59" s="12">
        <v>4.7399997711181641</v>
      </c>
      <c r="H59" s="12">
        <v>-2.9000000953674316</v>
      </c>
      <c r="I59" s="11">
        <v>1951</v>
      </c>
      <c r="J59" s="11"/>
      <c r="K59" s="10"/>
      <c r="L59" s="10">
        <v>100</v>
      </c>
    </row>
    <row r="60" spans="1:12" x14ac:dyDescent="0.25">
      <c r="A60" s="9" t="s">
        <v>81</v>
      </c>
      <c r="B60" s="12">
        <v>-8.8999996185302734</v>
      </c>
      <c r="C60" s="12">
        <v>-7.1400000000000006</v>
      </c>
      <c r="D60" s="12">
        <v>-6.23</v>
      </c>
      <c r="E60" s="12">
        <v>1.6600000000000001</v>
      </c>
      <c r="F60" s="12">
        <v>3.5999999046325684</v>
      </c>
      <c r="G60" s="12">
        <v>4.9899997711181641</v>
      </c>
      <c r="H60" s="12">
        <v>-2.1500000953674316</v>
      </c>
      <c r="I60" s="11">
        <v>1871</v>
      </c>
      <c r="J60" s="11">
        <v>1931</v>
      </c>
      <c r="K60" s="10">
        <v>-15.430000305175781</v>
      </c>
      <c r="L60" s="10">
        <v>97.949996948242188</v>
      </c>
    </row>
    <row r="61" spans="1:12" x14ac:dyDescent="0.25">
      <c r="A61" s="9" t="s">
        <v>84</v>
      </c>
      <c r="B61" s="12">
        <v>-8.7899999618530273</v>
      </c>
      <c r="C61" s="12">
        <v>-6</v>
      </c>
      <c r="D61" s="12">
        <v>-8.61</v>
      </c>
      <c r="E61" s="12">
        <v>2.2000000000000002</v>
      </c>
      <c r="F61" s="12">
        <v>1.4500000476837158</v>
      </c>
      <c r="G61" s="12">
        <v>8.2700004577636719</v>
      </c>
      <c r="H61" s="12">
        <v>-0.89999997615814209</v>
      </c>
      <c r="I61" s="11">
        <v>1981</v>
      </c>
      <c r="J61" s="11">
        <v>2009</v>
      </c>
      <c r="K61" s="10">
        <v>-14.350000381469727</v>
      </c>
      <c r="L61" s="10">
        <v>88.889999389648438</v>
      </c>
    </row>
    <row r="62" spans="1:12" x14ac:dyDescent="0.25">
      <c r="A62" s="9" t="s">
        <v>83</v>
      </c>
      <c r="B62" s="12">
        <v>-8.7799997329711914</v>
      </c>
      <c r="C62" s="12">
        <v>-7.15</v>
      </c>
      <c r="D62" s="12">
        <v>-7.21</v>
      </c>
      <c r="E62" s="12">
        <v>1.94</v>
      </c>
      <c r="F62" s="12">
        <v>3.9900000095367432</v>
      </c>
      <c r="G62" s="12">
        <v>4.130000114440918</v>
      </c>
      <c r="H62" s="12">
        <v>-2.7000000476837158</v>
      </c>
      <c r="I62" s="11">
        <v>1951</v>
      </c>
      <c r="J62" s="11"/>
      <c r="K62" s="10"/>
      <c r="L62" s="10">
        <v>100</v>
      </c>
    </row>
    <row r="63" spans="1:12" x14ac:dyDescent="0.25">
      <c r="A63" s="9" t="s">
        <v>85</v>
      </c>
      <c r="B63" s="12">
        <v>-8.7700004577636719</v>
      </c>
      <c r="C63" s="12">
        <v>-6.07</v>
      </c>
      <c r="D63" s="12">
        <v>-7.21</v>
      </c>
      <c r="E63" s="12">
        <v>2.2200000000000002</v>
      </c>
      <c r="F63" s="12">
        <v>3.380000114440918</v>
      </c>
      <c r="G63" s="12">
        <v>5.1599998474121094</v>
      </c>
      <c r="H63" s="12">
        <v>-1.8300000429153442</v>
      </c>
      <c r="I63" s="11">
        <v>1871</v>
      </c>
      <c r="J63" s="11">
        <v>1951</v>
      </c>
      <c r="K63" s="10">
        <v>-7.6399998664855957</v>
      </c>
      <c r="L63" s="10">
        <v>95.889999389648438</v>
      </c>
    </row>
    <row r="64" spans="1:12" x14ac:dyDescent="0.25">
      <c r="A64" s="9" t="s">
        <v>175</v>
      </c>
      <c r="B64" s="12">
        <v>-8.7600002288818359</v>
      </c>
      <c r="C64" s="12">
        <v>-5.4</v>
      </c>
      <c r="D64" s="12">
        <v>-4</v>
      </c>
      <c r="E64" s="12">
        <v>3.5500000000000003</v>
      </c>
      <c r="F64" s="12">
        <v>3.6400001049041748</v>
      </c>
      <c r="G64" s="12">
        <v>6.2600002288818359</v>
      </c>
      <c r="H64" s="12">
        <v>-1.440000057220459</v>
      </c>
      <c r="I64" s="11">
        <v>1953</v>
      </c>
      <c r="J64" s="11">
        <v>1993</v>
      </c>
      <c r="K64" s="10">
        <v>-7.4499998092651367</v>
      </c>
      <c r="L64" s="10">
        <v>92.19000244140625</v>
      </c>
    </row>
    <row r="65" spans="1:12" x14ac:dyDescent="0.25">
      <c r="A65" s="9" t="s">
        <v>86</v>
      </c>
      <c r="B65" s="12">
        <v>-8.5699996948242188</v>
      </c>
      <c r="C65" s="12">
        <v>-5.8</v>
      </c>
      <c r="D65" s="12">
        <v>-4.9000000000000004</v>
      </c>
      <c r="E65" s="12">
        <v>2.3000000000000003</v>
      </c>
      <c r="F65" s="12">
        <v>3.4600000381469727</v>
      </c>
      <c r="G65" s="12">
        <v>3.440000057220459</v>
      </c>
      <c r="H65" s="12">
        <v>-2.690000057220459</v>
      </c>
      <c r="I65" s="11">
        <v>1951</v>
      </c>
      <c r="J65" s="11">
        <v>1975</v>
      </c>
      <c r="K65" s="10">
        <v>-6.5500001907348633</v>
      </c>
      <c r="L65" s="10">
        <v>96.970001220703125</v>
      </c>
    </row>
    <row r="66" spans="1:12" x14ac:dyDescent="0.25">
      <c r="A66" s="9" t="s">
        <v>87</v>
      </c>
      <c r="B66" s="12">
        <v>-8.4799995422363281</v>
      </c>
      <c r="C66" s="12">
        <v>-5</v>
      </c>
      <c r="D66" s="12">
        <v>-3.0100000000000002</v>
      </c>
      <c r="E66" s="12">
        <v>3.91</v>
      </c>
      <c r="F66" s="12">
        <v>2.4500000476837158</v>
      </c>
      <c r="G66" s="12">
        <v>12.239999771118164</v>
      </c>
      <c r="H66" s="12">
        <v>-0.61000001430511475</v>
      </c>
      <c r="I66" s="11">
        <v>1951</v>
      </c>
      <c r="J66" s="11">
        <v>2001</v>
      </c>
      <c r="K66" s="10">
        <v>-5.6599998474121094</v>
      </c>
      <c r="L66" s="10">
        <v>81.819999694824219</v>
      </c>
    </row>
    <row r="67" spans="1:12" x14ac:dyDescent="0.25">
      <c r="A67" s="9" t="s">
        <v>88</v>
      </c>
      <c r="B67" s="12">
        <v>-8.4700002670288086</v>
      </c>
      <c r="C67" s="12">
        <v>-3.16</v>
      </c>
      <c r="D67" s="12">
        <v>0.39</v>
      </c>
      <c r="E67" s="12">
        <v>4.76</v>
      </c>
      <c r="F67" s="12">
        <v>2.1099998950958252</v>
      </c>
      <c r="G67" s="12">
        <v>3.7699999809265137</v>
      </c>
      <c r="H67" s="12">
        <v>-1.3999999761581421</v>
      </c>
      <c r="I67" s="11">
        <v>1951</v>
      </c>
      <c r="J67" s="11">
        <v>2009</v>
      </c>
      <c r="K67" s="10">
        <v>-4.690000057220459</v>
      </c>
      <c r="L67" s="10">
        <v>92.419998168945313</v>
      </c>
    </row>
    <row r="68" spans="1:12" x14ac:dyDescent="0.25">
      <c r="A68" s="9" t="s">
        <v>89</v>
      </c>
      <c r="B68" s="12">
        <v>-8.4200000762939453</v>
      </c>
      <c r="C68" s="12">
        <v>-6.72</v>
      </c>
      <c r="D68" s="12">
        <v>-7</v>
      </c>
      <c r="E68" s="12">
        <v>1.6</v>
      </c>
      <c r="F68" s="12">
        <v>2.5699999332427979</v>
      </c>
      <c r="G68" s="12">
        <v>7.1700000762939453</v>
      </c>
      <c r="H68" s="12">
        <v>-1.2999999523162842</v>
      </c>
      <c r="I68" s="11">
        <v>1871</v>
      </c>
      <c r="J68" s="11">
        <v>1945</v>
      </c>
      <c r="K68" s="10">
        <v>-58.680000305175781</v>
      </c>
      <c r="L68" s="10">
        <v>95.889999389648438</v>
      </c>
    </row>
    <row r="69" spans="1:12" x14ac:dyDescent="0.25">
      <c r="A69" s="9" t="s">
        <v>90</v>
      </c>
      <c r="B69" s="12">
        <v>-8.3000001907348633</v>
      </c>
      <c r="C69" s="12">
        <v>-4.8</v>
      </c>
      <c r="D69" s="12">
        <v>-5</v>
      </c>
      <c r="E69" s="12">
        <v>4.08</v>
      </c>
      <c r="F69" s="12">
        <v>5.429999828338623</v>
      </c>
      <c r="G69" s="12">
        <v>19.590000152587891</v>
      </c>
      <c r="H69" s="12">
        <v>-0.51999998092651367</v>
      </c>
      <c r="I69" s="11">
        <v>1921</v>
      </c>
      <c r="J69" s="11">
        <v>2016</v>
      </c>
      <c r="K69" s="10">
        <v>-8.2399997711181641</v>
      </c>
      <c r="L69" s="10">
        <v>87.230003356933594</v>
      </c>
    </row>
    <row r="70" spans="1:12" x14ac:dyDescent="0.25">
      <c r="A70" s="9" t="s">
        <v>91</v>
      </c>
      <c r="B70" s="12">
        <v>-8.1999998092651367</v>
      </c>
      <c r="C70" s="12">
        <v>-1.8</v>
      </c>
      <c r="D70" s="12">
        <v>2.5</v>
      </c>
      <c r="E70" s="12">
        <v>6.0600000000000005</v>
      </c>
      <c r="F70" s="12">
        <v>3.869999885559082</v>
      </c>
      <c r="G70" s="12">
        <v>4.559999942779541</v>
      </c>
      <c r="H70" s="12">
        <v>-1.2400000095367432</v>
      </c>
      <c r="I70" s="11">
        <v>1951</v>
      </c>
      <c r="J70" s="11">
        <v>2011</v>
      </c>
      <c r="K70" s="10">
        <v>-4.2600002288818359</v>
      </c>
      <c r="L70" s="10">
        <v>93.94000244140625</v>
      </c>
    </row>
    <row r="71" spans="1:12" x14ac:dyDescent="0.25">
      <c r="A71" s="9" t="s">
        <v>92</v>
      </c>
      <c r="B71" s="12">
        <v>-8.1000003814697266</v>
      </c>
      <c r="C71" s="12">
        <v>-5.2</v>
      </c>
      <c r="D71" s="12">
        <v>-7.5</v>
      </c>
      <c r="E71" s="12">
        <v>5</v>
      </c>
      <c r="F71" s="12">
        <v>2.1800000667572021</v>
      </c>
      <c r="G71" s="12">
        <v>6.5399999618530273</v>
      </c>
      <c r="H71" s="12">
        <v>-1.1299999952316284</v>
      </c>
      <c r="I71" s="11">
        <v>1981</v>
      </c>
      <c r="J71" s="11">
        <v>2009</v>
      </c>
      <c r="K71" s="10">
        <v>-14.760000228881836</v>
      </c>
      <c r="L71" s="10">
        <v>83.330001831054688</v>
      </c>
    </row>
    <row r="72" spans="1:12" x14ac:dyDescent="0.25">
      <c r="A72" s="9" t="s">
        <v>93</v>
      </c>
      <c r="B72" s="12">
        <v>-8.0900001525878906</v>
      </c>
      <c r="C72" s="12">
        <v>-4.55</v>
      </c>
      <c r="D72" s="12">
        <v>-0.54</v>
      </c>
      <c r="E72" s="12">
        <v>2.2800000000000002</v>
      </c>
      <c r="F72" s="12">
        <v>3.0899999141693115</v>
      </c>
      <c r="G72" s="12">
        <v>4.5399999618530273</v>
      </c>
      <c r="H72" s="12">
        <v>-1.6799999475479126</v>
      </c>
      <c r="I72" s="11">
        <v>1871</v>
      </c>
      <c r="J72" s="11">
        <v>1944</v>
      </c>
      <c r="K72" s="10">
        <v>-8</v>
      </c>
      <c r="L72" s="10">
        <v>93.839996337890625</v>
      </c>
    </row>
    <row r="73" spans="1:12" x14ac:dyDescent="0.25">
      <c r="A73" s="9" t="s">
        <v>96</v>
      </c>
      <c r="B73" s="12">
        <v>-8.0299997329711914</v>
      </c>
      <c r="C73" s="12">
        <v>-4</v>
      </c>
      <c r="D73" s="12">
        <v>-1</v>
      </c>
      <c r="E73" s="12">
        <v>-0.03</v>
      </c>
      <c r="F73" s="12">
        <v>3.9500000476837158</v>
      </c>
      <c r="G73" s="12">
        <v>4.7600002288818359</v>
      </c>
      <c r="H73" s="12">
        <v>-1.6699999570846558</v>
      </c>
      <c r="I73" s="11">
        <v>1940</v>
      </c>
      <c r="J73" s="11">
        <v>1947</v>
      </c>
      <c r="K73" s="10">
        <v>-13.050000190734863</v>
      </c>
      <c r="L73" s="10">
        <v>97.400001525878906</v>
      </c>
    </row>
    <row r="74" spans="1:12" x14ac:dyDescent="0.25">
      <c r="A74" s="9" t="s">
        <v>94</v>
      </c>
      <c r="B74" s="12">
        <v>-8.0200004577636719</v>
      </c>
      <c r="C74" s="12">
        <v>-5.5</v>
      </c>
      <c r="D74" s="12">
        <v>-3.29</v>
      </c>
      <c r="E74" s="12">
        <v>2.08</v>
      </c>
      <c r="F74" s="12">
        <v>4.6100001335144043</v>
      </c>
      <c r="G74" s="12">
        <v>5.8299999237060547</v>
      </c>
      <c r="H74" s="12">
        <v>-1.7300000190734863</v>
      </c>
      <c r="I74" s="11">
        <v>1921</v>
      </c>
      <c r="J74" s="11">
        <v>1982</v>
      </c>
      <c r="K74" s="10">
        <v>-6.9800000190734863</v>
      </c>
      <c r="L74" s="10">
        <v>92.709999084472656</v>
      </c>
    </row>
    <row r="75" spans="1:12" x14ac:dyDescent="0.25">
      <c r="A75" s="9" t="s">
        <v>97</v>
      </c>
      <c r="B75" s="12">
        <v>-8</v>
      </c>
      <c r="C75" s="12">
        <v>-2.0300000000000002</v>
      </c>
      <c r="D75" s="12">
        <v>2</v>
      </c>
      <c r="E75" s="12">
        <v>5.69</v>
      </c>
      <c r="F75" s="12">
        <v>4.070000171661377</v>
      </c>
      <c r="G75" s="12">
        <v>3.8599998950958252</v>
      </c>
      <c r="H75" s="12">
        <v>-1.5800000429153442</v>
      </c>
      <c r="I75" s="11">
        <v>1951</v>
      </c>
      <c r="J75" s="11">
        <v>1975</v>
      </c>
      <c r="K75" s="10">
        <v>-4.320000171661377</v>
      </c>
      <c r="L75" s="10">
        <v>96.970001220703125</v>
      </c>
    </row>
    <row r="76" spans="1:12" x14ac:dyDescent="0.25">
      <c r="A76" s="9" t="s">
        <v>95</v>
      </c>
      <c r="B76" s="12">
        <v>-7.9699997901916504</v>
      </c>
      <c r="C76" s="12">
        <v>-4.99</v>
      </c>
      <c r="D76" s="12">
        <v>-5</v>
      </c>
      <c r="E76" s="12">
        <v>0.92</v>
      </c>
      <c r="F76" s="12">
        <v>5.130000114440918</v>
      </c>
      <c r="G76" s="12">
        <v>6.6399998664855957</v>
      </c>
      <c r="H76" s="12">
        <v>-1.5199999809265137</v>
      </c>
      <c r="I76" s="11">
        <v>1924</v>
      </c>
      <c r="J76" s="11">
        <v>2016</v>
      </c>
      <c r="K76" s="10">
        <v>-8.75</v>
      </c>
      <c r="L76" s="10">
        <v>89.25</v>
      </c>
    </row>
    <row r="77" spans="1:12" x14ac:dyDescent="0.25">
      <c r="A77" s="9" t="s">
        <v>98</v>
      </c>
      <c r="B77" s="12">
        <v>-7.869999885559082</v>
      </c>
      <c r="C77" s="12">
        <v>-5.46</v>
      </c>
      <c r="D77" s="12">
        <v>-5.16</v>
      </c>
      <c r="E77" s="12">
        <v>0.8</v>
      </c>
      <c r="F77" s="12">
        <v>3.6700000762939453</v>
      </c>
      <c r="G77" s="12">
        <v>4.380000114440918</v>
      </c>
      <c r="H77" s="12">
        <v>-2.0799999237060547</v>
      </c>
      <c r="I77" s="11">
        <v>1971</v>
      </c>
      <c r="J77" s="11">
        <v>1971</v>
      </c>
      <c r="K77" s="10">
        <v>-8.5200004577636719</v>
      </c>
      <c r="L77" s="10">
        <v>97.830001831054688</v>
      </c>
    </row>
    <row r="78" spans="1:12" x14ac:dyDescent="0.25">
      <c r="A78" s="9" t="s">
        <v>99</v>
      </c>
      <c r="B78" s="12">
        <v>-7.8400001525878906</v>
      </c>
      <c r="C78" s="12">
        <v>-5.8</v>
      </c>
      <c r="D78" s="12">
        <v>-5.3</v>
      </c>
      <c r="E78" s="12">
        <v>1.1400000000000001</v>
      </c>
      <c r="F78" s="12">
        <v>3.9600000381469727</v>
      </c>
      <c r="G78" s="12">
        <v>4.9600000381469727</v>
      </c>
      <c r="H78" s="12">
        <v>-1.9700000286102295</v>
      </c>
      <c r="I78" s="11">
        <v>1871</v>
      </c>
      <c r="J78" s="11">
        <v>1930</v>
      </c>
      <c r="K78" s="10">
        <v>-5.9600000381469727</v>
      </c>
      <c r="L78" s="10">
        <v>97.239997863769531</v>
      </c>
    </row>
    <row r="79" spans="1:12" x14ac:dyDescent="0.25">
      <c r="A79" s="9" t="s">
        <v>100</v>
      </c>
      <c r="B79" s="12">
        <v>-7.8000001907348633</v>
      </c>
      <c r="C79" s="12">
        <v>-2.9</v>
      </c>
      <c r="D79" s="12">
        <v>-1.5</v>
      </c>
      <c r="E79" s="12">
        <v>4.5</v>
      </c>
      <c r="F79" s="12">
        <v>3.5099999904632568</v>
      </c>
      <c r="G79" s="12">
        <v>5.4899997711181641</v>
      </c>
      <c r="H79" s="12">
        <v>-1.1699999570846558</v>
      </c>
      <c r="I79" s="11">
        <v>1951</v>
      </c>
      <c r="J79" s="11">
        <v>1998</v>
      </c>
      <c r="K79" s="10">
        <v>-16.899999618530273</v>
      </c>
      <c r="L79" s="10">
        <v>90.910003662109375</v>
      </c>
    </row>
    <row r="80" spans="1:12" x14ac:dyDescent="0.25">
      <c r="A80" s="9" t="s">
        <v>101</v>
      </c>
      <c r="B80" s="12">
        <v>-7.7399997711181641</v>
      </c>
      <c r="C80" s="12">
        <v>-3.09</v>
      </c>
      <c r="D80" s="12">
        <v>-2.31</v>
      </c>
      <c r="E80" s="12">
        <v>5.3500000000000005</v>
      </c>
      <c r="F80" s="12">
        <v>2.809999942779541</v>
      </c>
      <c r="G80" s="12">
        <v>7.7600002288818359</v>
      </c>
      <c r="H80" s="12">
        <v>-0.75999999046325684</v>
      </c>
      <c r="I80" s="11">
        <v>1951</v>
      </c>
      <c r="J80" s="11">
        <v>2015</v>
      </c>
      <c r="K80" s="10">
        <v>-20.290000915527344</v>
      </c>
      <c r="L80" s="10">
        <v>89.389999389648438</v>
      </c>
    </row>
    <row r="81" spans="1:12" x14ac:dyDescent="0.25">
      <c r="A81" s="9" t="s">
        <v>102</v>
      </c>
      <c r="B81" s="12">
        <v>-7.619999885559082</v>
      </c>
      <c r="C81" s="12">
        <v>-5.44</v>
      </c>
      <c r="D81" s="12">
        <v>-2.2800000000000002</v>
      </c>
      <c r="E81" s="12">
        <v>0.33</v>
      </c>
      <c r="F81" s="12">
        <v>5.880000114440918</v>
      </c>
      <c r="G81" s="12">
        <v>5.929999828338623</v>
      </c>
      <c r="H81" s="12">
        <v>-1.9099999666213989</v>
      </c>
      <c r="I81" s="11">
        <v>1951</v>
      </c>
      <c r="J81" s="11">
        <v>1986</v>
      </c>
      <c r="K81" s="10">
        <v>-6.0900001525878906</v>
      </c>
      <c r="L81" s="10">
        <v>95.449996948242188</v>
      </c>
    </row>
    <row r="82" spans="1:12" x14ac:dyDescent="0.25">
      <c r="A82" s="9" t="s">
        <v>106</v>
      </c>
      <c r="B82" s="12">
        <v>-7.440000057220459</v>
      </c>
      <c r="C82" s="12">
        <v>-0.69000000000000006</v>
      </c>
      <c r="D82" s="12">
        <v>2.99</v>
      </c>
      <c r="E82" s="12">
        <v>5.29</v>
      </c>
      <c r="F82" s="12">
        <v>3.25</v>
      </c>
      <c r="G82" s="12">
        <v>3.5399999618530273</v>
      </c>
      <c r="H82" s="12">
        <v>-1.1100000143051147</v>
      </c>
      <c r="I82" s="11">
        <v>1951</v>
      </c>
      <c r="J82" s="11">
        <v>1989</v>
      </c>
      <c r="K82" s="10">
        <v>-1.7200000286102295</v>
      </c>
      <c r="L82" s="10">
        <v>86.360000610351563</v>
      </c>
    </row>
    <row r="83" spans="1:12" x14ac:dyDescent="0.25">
      <c r="A83" s="9" t="s">
        <v>103</v>
      </c>
      <c r="B83" s="12">
        <v>-7.4099998474121094</v>
      </c>
      <c r="C83" s="12">
        <v>-5.86</v>
      </c>
      <c r="D83" s="12">
        <v>-2.48</v>
      </c>
      <c r="E83" s="12">
        <v>-0.95000000000000007</v>
      </c>
      <c r="F83" s="12">
        <v>3.8900001049041748</v>
      </c>
      <c r="G83" s="12">
        <v>3.5699999332427979</v>
      </c>
      <c r="H83" s="12">
        <v>-2.7300000190734863</v>
      </c>
      <c r="I83" s="11">
        <v>1951</v>
      </c>
      <c r="J83" s="11"/>
      <c r="K83" s="10"/>
      <c r="L83" s="10">
        <v>100</v>
      </c>
    </row>
    <row r="84" spans="1:12" x14ac:dyDescent="0.25">
      <c r="A84" s="9" t="s">
        <v>104</v>
      </c>
      <c r="B84" s="12">
        <v>-7.4000000953674316</v>
      </c>
      <c r="C84" s="12">
        <v>-5</v>
      </c>
      <c r="D84" s="12">
        <v>-3.74</v>
      </c>
      <c r="E84" s="12">
        <v>1.95</v>
      </c>
      <c r="F84" s="12">
        <v>6.1700000762939453</v>
      </c>
      <c r="G84" s="12">
        <v>7.1700000762939453</v>
      </c>
      <c r="H84" s="12">
        <v>-1.559999942779541</v>
      </c>
      <c r="I84" s="11">
        <v>1951</v>
      </c>
      <c r="J84" s="11">
        <v>1989</v>
      </c>
      <c r="K84" s="10">
        <v>-10.600000381469727</v>
      </c>
      <c r="L84" s="10">
        <v>95.449996948242188</v>
      </c>
    </row>
    <row r="85" spans="1:12" x14ac:dyDescent="0.25">
      <c r="A85" s="9" t="s">
        <v>105</v>
      </c>
      <c r="B85" s="12">
        <v>-7.369999885559082</v>
      </c>
      <c r="C85" s="12">
        <v>-2</v>
      </c>
      <c r="D85" s="12">
        <v>-1</v>
      </c>
      <c r="E85" s="12">
        <v>5.1000000000000005</v>
      </c>
      <c r="F85" s="12">
        <v>5.1500000953674316</v>
      </c>
      <c r="G85" s="12">
        <v>4.0900001525878906</v>
      </c>
      <c r="H85" s="12">
        <v>-1.75</v>
      </c>
      <c r="I85" s="11">
        <v>1951</v>
      </c>
      <c r="J85" s="11">
        <v>1993</v>
      </c>
      <c r="K85" s="10">
        <v>-3.0099999904632568</v>
      </c>
      <c r="L85" s="10">
        <v>93.94000244140625</v>
      </c>
    </row>
    <row r="86" spans="1:12" x14ac:dyDescent="0.25">
      <c r="A86" s="9" t="s">
        <v>108</v>
      </c>
      <c r="B86" s="12">
        <v>-7.2399997711181641</v>
      </c>
      <c r="C86" s="12">
        <v>-4.4800000000000004</v>
      </c>
      <c r="D86" s="12">
        <v>-4.34</v>
      </c>
      <c r="E86" s="12">
        <v>0.77</v>
      </c>
      <c r="F86" s="12">
        <v>4.4899997711181641</v>
      </c>
      <c r="G86" s="12">
        <v>10.289999961853027</v>
      </c>
      <c r="H86" s="12">
        <v>-0.87000000476837158</v>
      </c>
      <c r="I86" s="11">
        <v>1975</v>
      </c>
      <c r="J86" s="11">
        <v>1986</v>
      </c>
      <c r="K86" s="10">
        <v>-15.430000305175781</v>
      </c>
      <c r="L86" s="10">
        <v>85.709999084472656</v>
      </c>
    </row>
    <row r="87" spans="1:12" x14ac:dyDescent="0.25">
      <c r="A87" s="9" t="s">
        <v>107</v>
      </c>
      <c r="B87" s="12">
        <v>-7.2300000190734863</v>
      </c>
      <c r="C87" s="12">
        <v>-5.98</v>
      </c>
      <c r="D87" s="12">
        <v>-6.95</v>
      </c>
      <c r="E87" s="12">
        <v>0.56000000000000005</v>
      </c>
      <c r="F87" s="12">
        <v>2.5199999809265137</v>
      </c>
      <c r="G87" s="12">
        <v>6.9699997901916504</v>
      </c>
      <c r="H87" s="12">
        <v>-1.2200000286102295</v>
      </c>
      <c r="I87" s="11">
        <v>1851</v>
      </c>
      <c r="J87" s="11">
        <v>1946</v>
      </c>
      <c r="K87" s="10">
        <v>-52.599998474121094</v>
      </c>
      <c r="L87" s="10">
        <v>95.779998779296875</v>
      </c>
    </row>
    <row r="88" spans="1:12" x14ac:dyDescent="0.25">
      <c r="A88" s="9" t="s">
        <v>109</v>
      </c>
      <c r="B88" s="12">
        <v>-7.1999998092651367</v>
      </c>
      <c r="C88" s="12">
        <v>-4</v>
      </c>
      <c r="D88" s="12">
        <v>-4</v>
      </c>
      <c r="E88" s="12">
        <v>3.37</v>
      </c>
      <c r="F88" s="12">
        <v>2.5799999237060547</v>
      </c>
      <c r="G88" s="12">
        <v>6.320000171661377</v>
      </c>
      <c r="H88" s="12">
        <v>-1.0399999618530273</v>
      </c>
      <c r="I88" s="11">
        <v>1925</v>
      </c>
      <c r="J88" s="11">
        <v>1999</v>
      </c>
      <c r="K88" s="10">
        <v>-6.0100002288818359</v>
      </c>
      <c r="L88" s="10">
        <v>88.510002136230469</v>
      </c>
    </row>
    <row r="89" spans="1:12" x14ac:dyDescent="0.25">
      <c r="A89" s="9" t="s">
        <v>172</v>
      </c>
      <c r="B89" s="12">
        <v>-7.1399998664855957</v>
      </c>
      <c r="C89" s="12">
        <v>-5.64</v>
      </c>
      <c r="D89" s="12">
        <v>-4.54</v>
      </c>
      <c r="E89" s="12">
        <v>0</v>
      </c>
      <c r="F89" s="12">
        <v>4.0900001525878906</v>
      </c>
      <c r="G89" s="12">
        <v>5.25</v>
      </c>
      <c r="H89" s="12">
        <v>-1.8600000143051147</v>
      </c>
      <c r="I89" s="11">
        <v>1951</v>
      </c>
      <c r="J89" s="11">
        <v>1983</v>
      </c>
      <c r="K89" s="10">
        <v>-7.8400001525878906</v>
      </c>
      <c r="L89" s="10">
        <v>96.970001220703125</v>
      </c>
    </row>
    <row r="90" spans="1:12" x14ac:dyDescent="0.25">
      <c r="A90" s="9" t="s">
        <v>111</v>
      </c>
      <c r="B90" s="12">
        <v>-7.0399999618530273</v>
      </c>
      <c r="C90" s="12">
        <v>-5.4</v>
      </c>
      <c r="D90" s="12">
        <v>-7.49</v>
      </c>
      <c r="E90" s="12">
        <v>1.68</v>
      </c>
      <c r="F90" s="12">
        <v>2.5499999523162842</v>
      </c>
      <c r="G90" s="12">
        <v>6.5799999237060547</v>
      </c>
      <c r="H90" s="12">
        <v>-1.2100000381469727</v>
      </c>
      <c r="I90" s="11">
        <v>1821</v>
      </c>
      <c r="J90" s="11">
        <v>1944</v>
      </c>
      <c r="K90" s="10">
        <v>-32.919998168945313</v>
      </c>
      <c r="L90" s="10">
        <v>96.430000305175781</v>
      </c>
    </row>
    <row r="91" spans="1:12" x14ac:dyDescent="0.25">
      <c r="A91" s="9" t="s">
        <v>112</v>
      </c>
      <c r="B91" s="12">
        <v>-7.0100002288818359</v>
      </c>
      <c r="C91" s="12">
        <v>-4.91</v>
      </c>
      <c r="D91" s="12">
        <v>-3.59</v>
      </c>
      <c r="E91" s="12">
        <v>1.82</v>
      </c>
      <c r="F91" s="12">
        <v>4.690000057220459</v>
      </c>
      <c r="G91" s="12">
        <v>3.9100000858306885</v>
      </c>
      <c r="H91" s="12">
        <v>-2.4600000381469727</v>
      </c>
      <c r="I91" s="11">
        <v>1971</v>
      </c>
      <c r="J91" s="11">
        <v>1975</v>
      </c>
      <c r="K91" s="10">
        <v>-10.439999580383301</v>
      </c>
      <c r="L91" s="10">
        <v>97.830001831054688</v>
      </c>
    </row>
    <row r="92" spans="1:12" x14ac:dyDescent="0.25">
      <c r="A92" s="9" t="s">
        <v>115</v>
      </c>
      <c r="B92" s="12">
        <v>-7</v>
      </c>
      <c r="C92" s="12">
        <v>-1</v>
      </c>
      <c r="D92" s="12">
        <v>1</v>
      </c>
      <c r="E92" s="12">
        <v>7.5</v>
      </c>
      <c r="F92" s="12">
        <v>3.7000000476837158</v>
      </c>
      <c r="G92" s="12">
        <v>4.7300000190734863</v>
      </c>
      <c r="H92" s="12">
        <v>-0.99000000953674316</v>
      </c>
      <c r="I92" s="11">
        <v>1951</v>
      </c>
      <c r="J92" s="11">
        <v>1996</v>
      </c>
      <c r="K92" s="10">
        <v>-5.1599998474121094</v>
      </c>
      <c r="L92" s="10">
        <v>87.879997253417969</v>
      </c>
    </row>
    <row r="93" spans="1:12" x14ac:dyDescent="0.25">
      <c r="A93" s="9" t="s">
        <v>110</v>
      </c>
      <c r="B93" s="12">
        <v>-6.9899997711181641</v>
      </c>
      <c r="C93" s="12">
        <v>-6</v>
      </c>
      <c r="D93" s="12">
        <v>-3.47</v>
      </c>
      <c r="E93" s="12">
        <v>0.73</v>
      </c>
      <c r="F93" s="12">
        <v>7.4699997901916504</v>
      </c>
      <c r="G93" s="12">
        <v>12.359999656677246</v>
      </c>
      <c r="H93" s="12">
        <v>-1.0900000333786011</v>
      </c>
      <c r="I93" s="11">
        <v>1914</v>
      </c>
      <c r="J93" s="11">
        <v>1957</v>
      </c>
      <c r="K93" s="10">
        <v>-6.5</v>
      </c>
      <c r="L93" s="10">
        <v>89.129997253417969</v>
      </c>
    </row>
    <row r="94" spans="1:12" x14ac:dyDescent="0.25">
      <c r="A94" s="9" t="s">
        <v>114</v>
      </c>
      <c r="B94" s="12">
        <v>-6.9800000190734863</v>
      </c>
      <c r="C94" s="12">
        <v>-1.98</v>
      </c>
      <c r="D94" s="12">
        <v>1.53</v>
      </c>
      <c r="E94" s="12">
        <v>5.0600000000000005</v>
      </c>
      <c r="F94" s="12">
        <v>3.869999885559082</v>
      </c>
      <c r="G94" s="12">
        <v>4.9099998474121094</v>
      </c>
      <c r="H94" s="12">
        <v>-1.190000057220459</v>
      </c>
      <c r="I94" s="11">
        <v>1951</v>
      </c>
      <c r="J94" s="11">
        <v>1982</v>
      </c>
      <c r="K94" s="10">
        <v>-5.6500000953674316</v>
      </c>
      <c r="L94" s="10">
        <v>90.910003662109375</v>
      </c>
    </row>
    <row r="95" spans="1:12" x14ac:dyDescent="0.25">
      <c r="A95" s="9" t="s">
        <v>113</v>
      </c>
      <c r="B95" s="12">
        <v>-6.9800000190734863</v>
      </c>
      <c r="C95" s="12">
        <v>-5</v>
      </c>
      <c r="D95" s="12">
        <v>-3</v>
      </c>
      <c r="E95" s="12">
        <v>2.1</v>
      </c>
      <c r="F95" s="12">
        <v>3.7999999523162842</v>
      </c>
      <c r="G95" s="12">
        <v>6.1100001335144043</v>
      </c>
      <c r="H95" s="12">
        <v>-1.440000057220459</v>
      </c>
      <c r="I95" s="11">
        <v>1951</v>
      </c>
      <c r="J95" s="11">
        <v>2016</v>
      </c>
      <c r="K95" s="10">
        <v>-9.7700004577636719</v>
      </c>
      <c r="L95" s="10">
        <v>95.449996948242188</v>
      </c>
    </row>
    <row r="96" spans="1:12" x14ac:dyDescent="0.25">
      <c r="A96" s="9" t="s">
        <v>116</v>
      </c>
      <c r="B96" s="12">
        <v>-6.940000057220459</v>
      </c>
      <c r="C96" s="12">
        <v>-2.77</v>
      </c>
      <c r="D96" s="12">
        <v>-1.22</v>
      </c>
      <c r="E96" s="12">
        <v>3.85</v>
      </c>
      <c r="F96" s="12">
        <v>3.5099999904632568</v>
      </c>
      <c r="G96" s="12">
        <v>3.7100000381469727</v>
      </c>
      <c r="H96" s="12">
        <v>-1.690000057220459</v>
      </c>
      <c r="I96" s="11">
        <v>1951</v>
      </c>
      <c r="J96" s="11">
        <v>1993</v>
      </c>
      <c r="K96" s="10">
        <v>-3.1600000858306885</v>
      </c>
      <c r="L96" s="10">
        <v>90.910003662109375</v>
      </c>
    </row>
    <row r="97" spans="1:12" x14ac:dyDescent="0.25">
      <c r="A97" s="9" t="s">
        <v>117</v>
      </c>
      <c r="B97" s="12">
        <v>-6.809999942779541</v>
      </c>
      <c r="C97" s="12">
        <v>-7.5</v>
      </c>
      <c r="D97" s="12">
        <v>-6</v>
      </c>
      <c r="E97" s="12">
        <v>2</v>
      </c>
      <c r="F97" s="12">
        <v>3.809999942779541</v>
      </c>
      <c r="G97" s="12">
        <v>3.5399999618530273</v>
      </c>
      <c r="H97" s="12">
        <v>-3.2000000476837158</v>
      </c>
      <c r="I97" s="11">
        <v>1951</v>
      </c>
      <c r="J97" s="11"/>
      <c r="K97" s="10"/>
      <c r="L97" s="10">
        <v>100</v>
      </c>
    </row>
    <row r="98" spans="1:12" x14ac:dyDescent="0.25">
      <c r="A98" s="9" t="s">
        <v>119</v>
      </c>
      <c r="B98" s="12">
        <v>-6.8000001907348633</v>
      </c>
      <c r="C98" s="12">
        <v>-4.28</v>
      </c>
      <c r="D98" s="12">
        <v>-3.41</v>
      </c>
      <c r="E98" s="12">
        <v>2.21</v>
      </c>
      <c r="F98" s="12">
        <v>4.5</v>
      </c>
      <c r="G98" s="12">
        <v>6.8299999237060547</v>
      </c>
      <c r="H98" s="12">
        <v>-1.2899999618530273</v>
      </c>
      <c r="I98" s="11">
        <v>1951</v>
      </c>
      <c r="J98" s="11">
        <v>1984</v>
      </c>
      <c r="K98" s="10">
        <v>-4.4699997901916504</v>
      </c>
      <c r="L98" s="10">
        <v>92.419998168945313</v>
      </c>
    </row>
    <row r="99" spans="1:12" x14ac:dyDescent="0.25">
      <c r="A99" s="9" t="s">
        <v>118</v>
      </c>
      <c r="B99" s="12">
        <v>-6.8000001907348633</v>
      </c>
      <c r="C99" s="12">
        <v>-4.5</v>
      </c>
      <c r="D99" s="12">
        <v>-3</v>
      </c>
      <c r="E99" s="12">
        <v>0.22</v>
      </c>
      <c r="F99" s="12">
        <v>3.059999942779541</v>
      </c>
      <c r="G99" s="12">
        <v>7.9000000953674316</v>
      </c>
      <c r="H99" s="12">
        <v>-0.95999997854232788</v>
      </c>
      <c r="I99" s="11">
        <v>1871</v>
      </c>
      <c r="J99" s="11">
        <v>2002</v>
      </c>
      <c r="K99" s="10">
        <v>-8.1499996185302734</v>
      </c>
      <c r="L99" s="10">
        <v>86.300003051757813</v>
      </c>
    </row>
    <row r="100" spans="1:12" x14ac:dyDescent="0.25">
      <c r="A100" s="9" t="s">
        <v>121</v>
      </c>
      <c r="B100" s="12">
        <v>-6.6399998664855957</v>
      </c>
      <c r="C100" s="12">
        <v>-3.56</v>
      </c>
      <c r="D100" s="12">
        <v>-4.58</v>
      </c>
      <c r="E100" s="12">
        <v>4.1500000000000004</v>
      </c>
      <c r="F100" s="12">
        <v>3.1099998950958252</v>
      </c>
      <c r="G100" s="12">
        <v>4.4600000381469727</v>
      </c>
      <c r="H100" s="12">
        <v>-1.4900000095367432</v>
      </c>
      <c r="I100" s="11">
        <v>1930</v>
      </c>
      <c r="J100" s="11">
        <v>1991</v>
      </c>
      <c r="K100" s="10">
        <v>-7</v>
      </c>
      <c r="L100" s="10">
        <v>92</v>
      </c>
    </row>
    <row r="101" spans="1:12" x14ac:dyDescent="0.25">
      <c r="A101" s="9" t="s">
        <v>122</v>
      </c>
      <c r="B101" s="12">
        <v>-6.6100001335144043</v>
      </c>
      <c r="C101" s="12">
        <v>-2.69</v>
      </c>
      <c r="D101" s="12">
        <v>-2.5300000000000002</v>
      </c>
      <c r="E101" s="12">
        <v>4.5</v>
      </c>
      <c r="F101" s="12">
        <v>2.3499999046325684</v>
      </c>
      <c r="G101" s="12">
        <v>6.369999885559082</v>
      </c>
      <c r="H101" s="12">
        <v>-0.79000002145767212</v>
      </c>
      <c r="I101" s="11">
        <v>1981</v>
      </c>
      <c r="J101" s="11">
        <v>1995</v>
      </c>
      <c r="K101" s="10">
        <v>-8.1999998092651367</v>
      </c>
      <c r="L101" s="10">
        <v>86.110000610351563</v>
      </c>
    </row>
    <row r="102" spans="1:12" x14ac:dyDescent="0.25">
      <c r="A102" s="9" t="s">
        <v>123</v>
      </c>
      <c r="B102" s="12">
        <v>-6.570000171661377</v>
      </c>
      <c r="C102" s="12">
        <v>-1.5</v>
      </c>
      <c r="D102" s="12">
        <v>0.5</v>
      </c>
      <c r="E102" s="12">
        <v>5.0200000000000005</v>
      </c>
      <c r="F102" s="12">
        <v>3.0699999332427979</v>
      </c>
      <c r="G102" s="12">
        <v>4.4200000762939453</v>
      </c>
      <c r="H102" s="12">
        <v>-1.0299999713897705</v>
      </c>
      <c r="I102" s="11">
        <v>1821</v>
      </c>
      <c r="J102" s="11">
        <v>1998</v>
      </c>
      <c r="K102" s="10">
        <v>-13.130000114440918</v>
      </c>
      <c r="L102" s="10">
        <v>86.699996948242188</v>
      </c>
    </row>
    <row r="103" spans="1:12" x14ac:dyDescent="0.25">
      <c r="A103" s="9" t="s">
        <v>120</v>
      </c>
      <c r="B103" s="12">
        <v>-6.559999942779541</v>
      </c>
      <c r="C103" s="12">
        <v>-5.3</v>
      </c>
      <c r="D103" s="12">
        <v>-5.97</v>
      </c>
      <c r="E103" s="12">
        <v>1.25</v>
      </c>
      <c r="F103" s="12">
        <v>2.4600000381469727</v>
      </c>
      <c r="G103" s="12">
        <v>6.619999885559082</v>
      </c>
      <c r="H103" s="12">
        <v>-1.1699999570846558</v>
      </c>
      <c r="I103" s="11">
        <v>1852</v>
      </c>
      <c r="J103" s="11">
        <v>1975</v>
      </c>
      <c r="K103" s="10">
        <v>-7.2699999809265137</v>
      </c>
      <c r="L103" s="10">
        <v>92.120002746582031</v>
      </c>
    </row>
    <row r="104" spans="1:12" x14ac:dyDescent="0.25">
      <c r="A104" s="9" t="s">
        <v>127</v>
      </c>
      <c r="B104" s="12">
        <v>-6.5399999618530273</v>
      </c>
      <c r="C104" s="12">
        <v>-0.5</v>
      </c>
      <c r="D104" s="12">
        <v>2.2000000000000002</v>
      </c>
      <c r="E104" s="12">
        <v>2.2800000000000002</v>
      </c>
      <c r="F104" s="12">
        <v>4.1399998664855957</v>
      </c>
      <c r="G104" s="12">
        <v>5.9800000190734863</v>
      </c>
      <c r="H104" s="12">
        <v>-0.77999997138977051</v>
      </c>
      <c r="I104" s="11">
        <v>1951</v>
      </c>
      <c r="J104" s="11">
        <v>1992</v>
      </c>
      <c r="K104" s="10">
        <v>-5.3600001335144043</v>
      </c>
      <c r="L104" s="10">
        <v>86.360000610351563</v>
      </c>
    </row>
    <row r="105" spans="1:12" x14ac:dyDescent="0.25">
      <c r="A105" s="9" t="s">
        <v>124</v>
      </c>
      <c r="B105" s="12">
        <v>-6.5300002098083496</v>
      </c>
      <c r="C105" s="12">
        <v>-4.83</v>
      </c>
      <c r="D105" s="12">
        <v>-3.5100000000000002</v>
      </c>
      <c r="E105" s="12">
        <v>1.44</v>
      </c>
      <c r="F105" s="12">
        <v>3.8599998950958252</v>
      </c>
      <c r="G105" s="12">
        <v>5.429999828338623</v>
      </c>
      <c r="H105" s="12">
        <v>-1.6000000238418579</v>
      </c>
      <c r="I105" s="11">
        <v>1951</v>
      </c>
      <c r="J105" s="11">
        <v>1994</v>
      </c>
      <c r="K105" s="10">
        <v>-13.300000190734863</v>
      </c>
      <c r="L105" s="10">
        <v>95.449996948242188</v>
      </c>
    </row>
    <row r="106" spans="1:12" x14ac:dyDescent="0.25">
      <c r="A106" s="9" t="s">
        <v>125</v>
      </c>
      <c r="B106" s="12">
        <v>-6.5100002288818359</v>
      </c>
      <c r="C106" s="12">
        <v>-3</v>
      </c>
      <c r="D106" s="12">
        <v>-6.78</v>
      </c>
      <c r="E106" s="12">
        <v>5.88</v>
      </c>
      <c r="F106" s="12">
        <v>3.0699999332427979</v>
      </c>
      <c r="G106" s="12">
        <v>3.3199999332427979</v>
      </c>
      <c r="H106" s="12">
        <v>-1.8300000429153442</v>
      </c>
      <c r="I106" s="11">
        <v>1922</v>
      </c>
      <c r="J106" s="11">
        <v>2009</v>
      </c>
      <c r="K106" s="10">
        <v>-4.559999942779541</v>
      </c>
      <c r="L106" s="10">
        <v>96.839996337890625</v>
      </c>
    </row>
    <row r="107" spans="1:12" x14ac:dyDescent="0.25">
      <c r="A107" s="9" t="s">
        <v>128</v>
      </c>
      <c r="B107" s="12">
        <v>-6.5</v>
      </c>
      <c r="C107" s="12">
        <v>-0.28999999999999998</v>
      </c>
      <c r="D107" s="12">
        <v>3.52</v>
      </c>
      <c r="E107" s="12">
        <v>6.66</v>
      </c>
      <c r="F107" s="12">
        <v>4.130000114440918</v>
      </c>
      <c r="G107" s="12">
        <v>4.380000114440918</v>
      </c>
      <c r="H107" s="12">
        <v>-1.0099999904632568</v>
      </c>
      <c r="I107" s="11">
        <v>1951</v>
      </c>
      <c r="J107" s="11">
        <v>1984</v>
      </c>
      <c r="K107" s="10">
        <v>-8.4799995422363281</v>
      </c>
      <c r="L107" s="10">
        <v>86.360000610351563</v>
      </c>
    </row>
    <row r="108" spans="1:12" x14ac:dyDescent="0.25">
      <c r="A108" s="9" t="s">
        <v>126</v>
      </c>
      <c r="B108" s="12">
        <v>-6.4600000381469727</v>
      </c>
      <c r="C108" s="12">
        <v>-2.4700000000000002</v>
      </c>
      <c r="D108" s="12">
        <v>-3.02</v>
      </c>
      <c r="E108" s="12">
        <v>4.1900000000000004</v>
      </c>
      <c r="F108" s="12">
        <v>3.0699999332427979</v>
      </c>
      <c r="G108" s="12">
        <v>9.3999996185302734</v>
      </c>
      <c r="H108" s="12">
        <v>-0.5899999737739563</v>
      </c>
      <c r="I108" s="11">
        <v>1953</v>
      </c>
      <c r="J108" s="11">
        <v>2009</v>
      </c>
      <c r="K108" s="10">
        <v>-3.2000000476837158</v>
      </c>
      <c r="L108" s="10">
        <v>85.94000244140625</v>
      </c>
    </row>
    <row r="109" spans="1:12" x14ac:dyDescent="0.25">
      <c r="A109" s="9" t="s">
        <v>130</v>
      </c>
      <c r="B109" s="12">
        <v>-6.4200000762939453</v>
      </c>
      <c r="C109" s="12">
        <v>-4.16</v>
      </c>
      <c r="D109" s="12">
        <v>-6.66</v>
      </c>
      <c r="E109" s="12">
        <v>1.84</v>
      </c>
      <c r="F109" s="12">
        <v>4.4899997711181641</v>
      </c>
      <c r="G109" s="12">
        <v>6.7699999809265137</v>
      </c>
      <c r="H109" s="12">
        <v>-1.2799999713897705</v>
      </c>
      <c r="I109" s="11">
        <v>1821</v>
      </c>
      <c r="J109" s="11">
        <v>1945</v>
      </c>
      <c r="K109" s="10">
        <v>-5.0199999809265137</v>
      </c>
      <c r="L109" s="10">
        <v>93.370002746582031</v>
      </c>
    </row>
    <row r="110" spans="1:12" x14ac:dyDescent="0.25">
      <c r="A110" s="9" t="s">
        <v>129</v>
      </c>
      <c r="B110" s="12">
        <v>-6.4099998474121094</v>
      </c>
      <c r="C110" s="12">
        <v>-4.5</v>
      </c>
      <c r="D110" s="12">
        <v>-6.5</v>
      </c>
      <c r="E110" s="12">
        <v>2.35</v>
      </c>
      <c r="F110" s="12">
        <v>2.4200000762939453</v>
      </c>
      <c r="G110" s="12">
        <v>3.5399999618530273</v>
      </c>
      <c r="H110" s="12">
        <v>-1.9600000381469727</v>
      </c>
      <c r="I110" s="11">
        <v>1821</v>
      </c>
      <c r="J110" s="11">
        <v>2009</v>
      </c>
      <c r="K110" s="10">
        <v>-4.9200000762939453</v>
      </c>
      <c r="L110" s="10">
        <v>95.919998168945313</v>
      </c>
    </row>
    <row r="111" spans="1:12" x14ac:dyDescent="0.25">
      <c r="A111" s="9" t="s">
        <v>131</v>
      </c>
      <c r="B111" s="12">
        <v>-6.3600001335144043</v>
      </c>
      <c r="C111" s="12">
        <v>-4.2700000000000005</v>
      </c>
      <c r="D111" s="12">
        <v>-5.91</v>
      </c>
      <c r="E111" s="12">
        <v>2.16</v>
      </c>
      <c r="F111" s="12">
        <v>3.5799999237060547</v>
      </c>
      <c r="G111" s="12">
        <v>4.3899998664855957</v>
      </c>
      <c r="H111" s="12">
        <v>-1.7899999618530273</v>
      </c>
      <c r="I111" s="11">
        <v>1821</v>
      </c>
      <c r="J111" s="11">
        <v>1946</v>
      </c>
      <c r="K111" s="10">
        <v>-8.5699996948242188</v>
      </c>
      <c r="L111" s="10">
        <v>95.919998168945313</v>
      </c>
    </row>
    <row r="112" spans="1:12" x14ac:dyDescent="0.25">
      <c r="A112" s="9" t="s">
        <v>133</v>
      </c>
      <c r="B112" s="12">
        <v>-6.3000001907348633</v>
      </c>
      <c r="C112" s="12">
        <v>0.2</v>
      </c>
      <c r="D112" s="12">
        <v>0.72</v>
      </c>
      <c r="E112" s="12">
        <v>5.17</v>
      </c>
      <c r="F112" s="12">
        <v>5.1700000762939453</v>
      </c>
      <c r="G112" s="12">
        <v>3.6099998950958252</v>
      </c>
      <c r="H112" s="12">
        <v>-1.3799999952316284</v>
      </c>
      <c r="I112" s="11">
        <v>1951</v>
      </c>
      <c r="J112" s="11">
        <v>2006</v>
      </c>
      <c r="K112" s="10">
        <v>-0.9100000262260437</v>
      </c>
      <c r="L112" s="10">
        <v>92.419998168945313</v>
      </c>
    </row>
    <row r="113" spans="1:12" x14ac:dyDescent="0.25">
      <c r="A113" s="9" t="s">
        <v>132</v>
      </c>
      <c r="B113" s="12">
        <v>-6.25</v>
      </c>
      <c r="C113" s="12">
        <v>0.02</v>
      </c>
      <c r="D113" s="12">
        <v>2.5100000000000002</v>
      </c>
      <c r="E113" s="12">
        <v>7.05</v>
      </c>
      <c r="F113" s="12">
        <v>3.5999999046325684</v>
      </c>
      <c r="G113" s="12">
        <v>2.4800000190734863</v>
      </c>
      <c r="H113" s="12">
        <v>-1.440000057220459</v>
      </c>
      <c r="I113" s="11">
        <v>1951</v>
      </c>
      <c r="J113" s="11">
        <v>1983</v>
      </c>
      <c r="K113" s="10">
        <v>-3.0099999904632568</v>
      </c>
      <c r="L113" s="10">
        <v>90.910003662109375</v>
      </c>
    </row>
    <row r="114" spans="1:12" x14ac:dyDescent="0.25">
      <c r="A114" s="9" t="s">
        <v>134</v>
      </c>
      <c r="B114" s="12">
        <v>-6.179999828338623</v>
      </c>
      <c r="C114" s="12">
        <v>-4.72</v>
      </c>
      <c r="D114" s="12">
        <v>-6.79</v>
      </c>
      <c r="E114" s="12">
        <v>1.26</v>
      </c>
      <c r="F114" s="12">
        <v>2.5</v>
      </c>
      <c r="G114" s="12">
        <v>3.2400000095367432</v>
      </c>
      <c r="H114" s="12">
        <v>-2.2300000190734863</v>
      </c>
      <c r="I114" s="11">
        <v>1821</v>
      </c>
      <c r="J114" s="11">
        <v>1940</v>
      </c>
      <c r="K114" s="10">
        <v>-7.0999999046325684</v>
      </c>
      <c r="L114" s="10">
        <v>97.959999084472656</v>
      </c>
    </row>
    <row r="115" spans="1:12" x14ac:dyDescent="0.25">
      <c r="A115" s="9" t="s">
        <v>135</v>
      </c>
      <c r="B115" s="12">
        <v>-6.1399998664855957</v>
      </c>
      <c r="C115" s="12">
        <v>-4.03</v>
      </c>
      <c r="D115" s="12">
        <v>-2.1800000000000002</v>
      </c>
      <c r="E115" s="12">
        <v>2.2200000000000002</v>
      </c>
      <c r="F115" s="12">
        <v>3.6400001049041748</v>
      </c>
      <c r="G115" s="12">
        <v>11.869999885559082</v>
      </c>
      <c r="H115" s="12">
        <v>-0.64999997615814209</v>
      </c>
      <c r="I115" s="11">
        <v>1981</v>
      </c>
      <c r="J115" s="11">
        <v>1995</v>
      </c>
      <c r="K115" s="10">
        <v>-13.020000457763672</v>
      </c>
      <c r="L115" s="10">
        <v>83.330001831054688</v>
      </c>
    </row>
    <row r="116" spans="1:12" x14ac:dyDescent="0.25">
      <c r="A116" s="9" t="s">
        <v>138</v>
      </c>
      <c r="B116" s="12">
        <v>-6.1100001335144043</v>
      </c>
      <c r="C116" s="12">
        <v>-0.67</v>
      </c>
      <c r="D116" s="12">
        <v>-0.16</v>
      </c>
      <c r="E116" s="12">
        <v>2.96</v>
      </c>
      <c r="F116" s="12">
        <v>3.8399999141693115</v>
      </c>
      <c r="G116" s="12">
        <v>7.9099998474121094</v>
      </c>
      <c r="H116" s="12">
        <v>-0.56999999284744263</v>
      </c>
      <c r="I116" s="11">
        <v>1951</v>
      </c>
      <c r="J116" s="11">
        <v>2016</v>
      </c>
      <c r="K116" s="10">
        <v>-6.429999828338623</v>
      </c>
      <c r="L116" s="10">
        <v>78.790000915527344</v>
      </c>
    </row>
    <row r="117" spans="1:12" x14ac:dyDescent="0.25">
      <c r="A117" s="9" t="s">
        <v>139</v>
      </c>
      <c r="B117" s="12">
        <v>-6.1100001335144043</v>
      </c>
      <c r="C117" s="12">
        <v>1.98</v>
      </c>
      <c r="D117" s="12">
        <v>3.5</v>
      </c>
      <c r="E117" s="12">
        <v>9.4</v>
      </c>
      <c r="F117" s="12">
        <v>4.5999999046325684</v>
      </c>
      <c r="G117" s="12">
        <v>9.4099998474121094</v>
      </c>
      <c r="H117" s="12">
        <v>-0.2800000011920929</v>
      </c>
      <c r="I117" s="11">
        <v>1951</v>
      </c>
      <c r="J117" s="11">
        <v>1994</v>
      </c>
      <c r="K117" s="10">
        <v>-48.810001373291016</v>
      </c>
      <c r="L117" s="10">
        <v>75.760002136230469</v>
      </c>
    </row>
    <row r="118" spans="1:12" x14ac:dyDescent="0.25">
      <c r="A118" s="9" t="s">
        <v>136</v>
      </c>
      <c r="B118" s="12">
        <v>-6.0900001525878906</v>
      </c>
      <c r="C118" s="12">
        <v>-2.67</v>
      </c>
      <c r="D118" s="12">
        <v>-1.2</v>
      </c>
      <c r="E118" s="12">
        <v>3.7800000000000002</v>
      </c>
      <c r="F118" s="12">
        <v>3.9000000953674316</v>
      </c>
      <c r="G118" s="12">
        <v>8.7799997329711914</v>
      </c>
      <c r="H118" s="12">
        <v>-0.75</v>
      </c>
      <c r="I118" s="11">
        <v>1951</v>
      </c>
      <c r="J118" s="11">
        <v>2008</v>
      </c>
      <c r="K118" s="10">
        <v>-3.4200000762939453</v>
      </c>
      <c r="L118" s="10">
        <v>87.879997253417969</v>
      </c>
    </row>
    <row r="119" spans="1:12" x14ac:dyDescent="0.25">
      <c r="A119" s="9" t="s">
        <v>137</v>
      </c>
      <c r="B119" s="12">
        <v>-6.070000171661377</v>
      </c>
      <c r="C119" s="12">
        <v>-1.82</v>
      </c>
      <c r="D119" s="12">
        <v>-1.1599999999999999</v>
      </c>
      <c r="E119" s="12">
        <v>1.87</v>
      </c>
      <c r="F119" s="12">
        <v>3.9900000095367432</v>
      </c>
      <c r="G119" s="12">
        <v>3.7200000286102295</v>
      </c>
      <c r="H119" s="12">
        <v>-1.559999942779541</v>
      </c>
      <c r="I119" s="11">
        <v>1951</v>
      </c>
      <c r="J119" s="11">
        <v>1994</v>
      </c>
      <c r="K119" s="10">
        <v>-5.2199997901916504</v>
      </c>
      <c r="L119" s="10">
        <v>98.480003356933594</v>
      </c>
    </row>
    <row r="120" spans="1:12" x14ac:dyDescent="0.25">
      <c r="A120" s="9" t="s">
        <v>180</v>
      </c>
      <c r="B120" s="12">
        <v>-6.0399999618530273</v>
      </c>
      <c r="C120" s="12">
        <v>-2.15</v>
      </c>
      <c r="D120" s="12">
        <v>-2.2400000000000002</v>
      </c>
      <c r="E120" s="12">
        <v>4.38</v>
      </c>
      <c r="F120" s="12">
        <v>1.9500000476837158</v>
      </c>
      <c r="G120" s="12">
        <v>6.0300002098083496</v>
      </c>
      <c r="H120" s="12">
        <v>-0.68000000715255737</v>
      </c>
      <c r="I120" s="11">
        <v>1951</v>
      </c>
      <c r="J120" s="11">
        <v>2001</v>
      </c>
      <c r="K120" s="10">
        <v>-2.1500000953674316</v>
      </c>
      <c r="L120" s="10">
        <v>75.760002136230469</v>
      </c>
    </row>
    <row r="121" spans="1:12" x14ac:dyDescent="0.25">
      <c r="A121" s="9" t="s">
        <v>181</v>
      </c>
      <c r="B121" s="12">
        <v>-5.929999828338623</v>
      </c>
      <c r="C121" s="12">
        <v>-0.96</v>
      </c>
      <c r="D121" s="12">
        <v>1.04</v>
      </c>
      <c r="E121" s="12">
        <v>2.97</v>
      </c>
      <c r="F121" s="12">
        <v>1.2400000095367432</v>
      </c>
      <c r="G121" s="12">
        <v>5.7800002098083496</v>
      </c>
      <c r="H121" s="12">
        <v>-0.37999999523162842</v>
      </c>
      <c r="I121" s="11">
        <v>1951</v>
      </c>
      <c r="J121" s="11">
        <v>2013</v>
      </c>
      <c r="K121" s="10">
        <v>-36.75</v>
      </c>
      <c r="L121" s="10">
        <v>80.300003051757813</v>
      </c>
    </row>
    <row r="122" spans="1:12" x14ac:dyDescent="0.25">
      <c r="A122" s="9" t="s">
        <v>141</v>
      </c>
      <c r="B122" s="12">
        <v>-5.7399997711181641</v>
      </c>
      <c r="C122" s="12">
        <v>-5.2700000000000005</v>
      </c>
      <c r="D122" s="12">
        <v>-5.16</v>
      </c>
      <c r="E122" s="12">
        <v>0.67</v>
      </c>
      <c r="F122" s="12">
        <v>3.5899999141693115</v>
      </c>
      <c r="G122" s="12">
        <v>6.630000114440918</v>
      </c>
      <c r="H122" s="12">
        <v>-1.3400000333786011</v>
      </c>
      <c r="I122" s="11">
        <v>1871</v>
      </c>
      <c r="J122" s="11">
        <v>2009</v>
      </c>
      <c r="K122" s="10">
        <v>-5.4200000762939453</v>
      </c>
      <c r="L122" s="10">
        <v>95.889999389648438</v>
      </c>
    </row>
    <row r="123" spans="1:12" x14ac:dyDescent="0.25">
      <c r="A123" s="9" t="s">
        <v>142</v>
      </c>
      <c r="B123" s="12">
        <v>-5.5500001907348633</v>
      </c>
      <c r="C123" s="12">
        <v>0.5</v>
      </c>
      <c r="D123" s="12">
        <v>0.95000000000000007</v>
      </c>
      <c r="E123" s="12">
        <v>5.9</v>
      </c>
      <c r="F123" s="12">
        <v>2.7799999713897705</v>
      </c>
      <c r="G123" s="12">
        <v>5.6100001335144043</v>
      </c>
      <c r="H123" s="12">
        <v>-0.40999999642372131</v>
      </c>
      <c r="I123" s="11">
        <v>1951</v>
      </c>
      <c r="J123" s="11">
        <v>2009</v>
      </c>
      <c r="K123" s="10">
        <v>-0.6600000262260437</v>
      </c>
      <c r="L123" s="10">
        <v>72.730003356933594</v>
      </c>
    </row>
    <row r="124" spans="1:12" x14ac:dyDescent="0.25">
      <c r="A124" s="9" t="s">
        <v>143</v>
      </c>
      <c r="B124" s="12">
        <v>-5.5399999618530273</v>
      </c>
      <c r="C124" s="12">
        <v>-2</v>
      </c>
      <c r="D124" s="12">
        <v>-1.96</v>
      </c>
      <c r="E124" s="12">
        <v>3.85</v>
      </c>
      <c r="F124" s="12">
        <v>4.0100002288818359</v>
      </c>
      <c r="G124" s="12">
        <v>6.7399997711181641</v>
      </c>
      <c r="H124" s="12">
        <v>-0.88999998569488525</v>
      </c>
      <c r="I124" s="11">
        <v>1921</v>
      </c>
      <c r="J124" s="11">
        <v>1983</v>
      </c>
      <c r="K124" s="10">
        <v>-2.5699999332427979</v>
      </c>
      <c r="L124" s="10">
        <v>92.709999084472656</v>
      </c>
    </row>
    <row r="125" spans="1:12" x14ac:dyDescent="0.25">
      <c r="A125" s="9" t="s">
        <v>52</v>
      </c>
      <c r="B125" s="12">
        <v>-5.4899997711181641</v>
      </c>
      <c r="C125" s="12">
        <v>1.8</v>
      </c>
      <c r="D125" s="12">
        <v>2.7</v>
      </c>
      <c r="E125" s="12">
        <v>6.5200000000000005</v>
      </c>
      <c r="F125" s="12">
        <v>3.8599998950958252</v>
      </c>
      <c r="G125" s="12">
        <v>4.9099998474121094</v>
      </c>
      <c r="H125" s="12">
        <v>-0.41999998688697815</v>
      </c>
      <c r="I125" s="11">
        <v>1951</v>
      </c>
      <c r="J125" s="11">
        <v>2011</v>
      </c>
      <c r="K125" s="10">
        <v>-4.1999998092651367</v>
      </c>
      <c r="L125" s="10">
        <v>63.639999389648438</v>
      </c>
    </row>
    <row r="126" spans="1:12" x14ac:dyDescent="0.25">
      <c r="A126" s="9" t="s">
        <v>144</v>
      </c>
      <c r="B126" s="12">
        <v>-5.440000057220459</v>
      </c>
      <c r="C126" s="12">
        <v>-3.98</v>
      </c>
      <c r="D126" s="12">
        <v>-6.03</v>
      </c>
      <c r="E126" s="12">
        <v>1.1500000000000001</v>
      </c>
      <c r="F126" s="12">
        <v>2.9200000762939453</v>
      </c>
      <c r="G126" s="12">
        <v>4.5199999809265137</v>
      </c>
      <c r="H126" s="12">
        <v>-1.5299999713897705</v>
      </c>
      <c r="I126" s="11">
        <v>1861</v>
      </c>
      <c r="J126" s="11">
        <v>2009</v>
      </c>
      <c r="K126" s="10">
        <v>-8.2600002288818359</v>
      </c>
      <c r="L126" s="10">
        <v>92.949996948242188</v>
      </c>
    </row>
    <row r="127" spans="1:12" x14ac:dyDescent="0.25">
      <c r="A127" s="9" t="s">
        <v>146</v>
      </c>
      <c r="B127" s="12">
        <v>-5.3000001907348633</v>
      </c>
      <c r="C127" s="12">
        <v>0</v>
      </c>
      <c r="D127" s="12">
        <v>1</v>
      </c>
      <c r="E127" s="12">
        <v>5.3</v>
      </c>
      <c r="F127" s="12">
        <v>3.4500000476837158</v>
      </c>
      <c r="G127" s="12">
        <v>4.9899997711181641</v>
      </c>
      <c r="H127" s="12">
        <v>-0.68999999761581421</v>
      </c>
      <c r="I127" s="11">
        <v>1951</v>
      </c>
      <c r="J127" s="11">
        <v>2002</v>
      </c>
      <c r="K127" s="10">
        <v>-1.309999942779541</v>
      </c>
      <c r="L127" s="10">
        <v>78.790000915527344</v>
      </c>
    </row>
    <row r="128" spans="1:12" x14ac:dyDescent="0.25">
      <c r="A128" s="9" t="s">
        <v>147</v>
      </c>
      <c r="B128" s="12">
        <v>-5.3000001907348633</v>
      </c>
      <c r="C128" s="12">
        <v>0.70000000000000007</v>
      </c>
      <c r="D128" s="12">
        <v>1.8</v>
      </c>
      <c r="E128" s="12">
        <v>5.5600000000000005</v>
      </c>
      <c r="F128" s="12">
        <v>3.7100000381469727</v>
      </c>
      <c r="G128" s="12">
        <v>4.75</v>
      </c>
      <c r="H128" s="12">
        <v>-0.62999999523162842</v>
      </c>
      <c r="I128" s="11">
        <v>1981</v>
      </c>
      <c r="J128" s="11">
        <v>1995</v>
      </c>
      <c r="K128" s="10">
        <v>-0.89999997615814209</v>
      </c>
      <c r="L128" s="10">
        <v>75</v>
      </c>
    </row>
    <row r="129" spans="1:12" x14ac:dyDescent="0.25">
      <c r="A129" s="9" t="s">
        <v>145</v>
      </c>
      <c r="B129" s="12">
        <v>-5.2800002098083496</v>
      </c>
      <c r="C129" s="12">
        <v>-2.83</v>
      </c>
      <c r="D129" s="12">
        <v>-6.2700000000000005</v>
      </c>
      <c r="E129" s="12">
        <v>1.1599999999999999</v>
      </c>
      <c r="F129" s="12">
        <v>2.7699999809265137</v>
      </c>
      <c r="G129" s="12">
        <v>3.6800000667572021</v>
      </c>
      <c r="H129" s="12">
        <v>-1.5199999809265137</v>
      </c>
      <c r="I129" s="11">
        <v>1831</v>
      </c>
      <c r="J129" s="11">
        <v>1944</v>
      </c>
      <c r="K129" s="10">
        <v>-5.2199997901916504</v>
      </c>
      <c r="L129" s="10">
        <v>93.550003051757813</v>
      </c>
    </row>
    <row r="130" spans="1:12" x14ac:dyDescent="0.25">
      <c r="A130" s="9" t="s">
        <v>148</v>
      </c>
      <c r="B130" s="12">
        <v>-5.25</v>
      </c>
      <c r="C130" s="12">
        <v>1.95</v>
      </c>
      <c r="D130" s="12">
        <v>3.24</v>
      </c>
      <c r="E130" s="12">
        <v>8.9700000000000006</v>
      </c>
      <c r="F130" s="12">
        <v>4.4000000953674316</v>
      </c>
      <c r="G130" s="12">
        <v>4.4899997711181641</v>
      </c>
      <c r="H130" s="12">
        <v>-0.55000001192092896</v>
      </c>
      <c r="I130" s="11">
        <v>1951</v>
      </c>
      <c r="J130" s="11">
        <v>2003</v>
      </c>
      <c r="K130" s="10">
        <v>0</v>
      </c>
      <c r="L130" s="10">
        <v>74.239997863769531</v>
      </c>
    </row>
    <row r="131" spans="1:12" x14ac:dyDescent="0.25">
      <c r="A131" s="9" t="s">
        <v>150</v>
      </c>
      <c r="B131" s="12">
        <v>-5.1999998092651367</v>
      </c>
      <c r="C131" s="12">
        <v>-4</v>
      </c>
      <c r="D131" s="12">
        <v>-4</v>
      </c>
      <c r="E131" s="12">
        <v>-1.2</v>
      </c>
      <c r="F131" s="12">
        <v>1.3899999856948853</v>
      </c>
      <c r="G131" s="12">
        <v>4.2699999809265137</v>
      </c>
      <c r="H131" s="12">
        <v>-1.2599999904632568</v>
      </c>
      <c r="I131" s="11">
        <v>1946</v>
      </c>
      <c r="J131" s="11">
        <v>2010</v>
      </c>
      <c r="K131" s="10">
        <v>-5.4499998092651367</v>
      </c>
      <c r="L131" s="10">
        <v>87.319999694824219</v>
      </c>
    </row>
    <row r="132" spans="1:12" x14ac:dyDescent="0.25">
      <c r="A132" s="9" t="s">
        <v>149</v>
      </c>
      <c r="B132" s="12">
        <v>-5.1599998474121094</v>
      </c>
      <c r="C132" s="12">
        <v>-4.01</v>
      </c>
      <c r="D132" s="12">
        <v>-1.37</v>
      </c>
      <c r="E132" s="12">
        <v>-0.9</v>
      </c>
      <c r="F132" s="12">
        <v>4.2300000190734863</v>
      </c>
      <c r="G132" s="12">
        <v>8.5900001525878906</v>
      </c>
      <c r="H132" s="12">
        <v>-0.95999997854232788</v>
      </c>
      <c r="I132" s="11">
        <v>1976</v>
      </c>
      <c r="J132" s="11">
        <v>1993</v>
      </c>
      <c r="K132" s="10">
        <v>-23.989999771118164</v>
      </c>
      <c r="L132" s="10">
        <v>87.800003051757813</v>
      </c>
    </row>
    <row r="133" spans="1:12" x14ac:dyDescent="0.25">
      <c r="A133" s="9" t="s">
        <v>176</v>
      </c>
      <c r="B133" s="12">
        <v>-5.0399999618530273</v>
      </c>
      <c r="C133" s="12">
        <v>-4.99</v>
      </c>
      <c r="D133" s="12">
        <v>-5.99</v>
      </c>
      <c r="E133" s="12">
        <v>-6.51</v>
      </c>
      <c r="F133" s="12">
        <v>4.6399998664855957</v>
      </c>
      <c r="G133" s="12">
        <v>6.8499999046325684</v>
      </c>
      <c r="H133" s="12">
        <v>-1.4099999666213989</v>
      </c>
      <c r="I133" s="11">
        <v>1951</v>
      </c>
      <c r="J133" s="11">
        <v>2012</v>
      </c>
      <c r="K133" s="10">
        <v>-5.8899998664855957</v>
      </c>
      <c r="L133" s="10">
        <v>90.910003662109375</v>
      </c>
    </row>
    <row r="134" spans="1:12" x14ac:dyDescent="0.25">
      <c r="A134" s="9" t="s">
        <v>151</v>
      </c>
      <c r="B134" s="12">
        <v>-5</v>
      </c>
      <c r="C134" s="12">
        <v>1.05</v>
      </c>
      <c r="D134" s="12">
        <v>1.01</v>
      </c>
      <c r="E134" s="12">
        <v>5.37</v>
      </c>
      <c r="F134" s="12">
        <v>4.3899998664855957</v>
      </c>
      <c r="G134" s="12">
        <v>4.190000057220459</v>
      </c>
      <c r="H134" s="12">
        <v>-0.80000001192092896</v>
      </c>
      <c r="I134" s="11">
        <v>1951</v>
      </c>
      <c r="J134" s="11">
        <v>2008</v>
      </c>
      <c r="K134" s="10">
        <v>0.23999999463558197</v>
      </c>
      <c r="L134" s="10">
        <v>83.330001831054688</v>
      </c>
    </row>
    <row r="135" spans="1:12" x14ac:dyDescent="0.25">
      <c r="A135" s="9" t="s">
        <v>152</v>
      </c>
      <c r="B135" s="12">
        <v>-4.9000000953674316</v>
      </c>
      <c r="C135" s="12">
        <v>1.6</v>
      </c>
      <c r="D135" s="12">
        <v>2.7</v>
      </c>
      <c r="E135" s="12">
        <v>7.0200000000000005</v>
      </c>
      <c r="F135" s="12">
        <v>4.9800000190734863</v>
      </c>
      <c r="G135" s="12">
        <v>4.179999828338623</v>
      </c>
      <c r="H135" s="12">
        <v>-0.81000000238418579</v>
      </c>
      <c r="I135" s="11">
        <v>1951</v>
      </c>
      <c r="J135" s="11">
        <v>1980</v>
      </c>
      <c r="K135" s="10">
        <v>-2.880000114440918</v>
      </c>
      <c r="L135" s="10">
        <v>86.360000610351563</v>
      </c>
    </row>
    <row r="136" spans="1:12" x14ac:dyDescent="0.25">
      <c r="A136" s="9" t="s">
        <v>153</v>
      </c>
      <c r="B136" s="12">
        <v>-4.7399997711181641</v>
      </c>
      <c r="C136" s="12">
        <v>-5.54</v>
      </c>
      <c r="D136" s="12">
        <v>-6</v>
      </c>
      <c r="E136" s="12">
        <v>-3.88</v>
      </c>
      <c r="F136" s="12">
        <v>3.2699999809265137</v>
      </c>
      <c r="G136" s="12">
        <v>8.119999885559082</v>
      </c>
      <c r="H136" s="12">
        <v>-1.0800000429153442</v>
      </c>
      <c r="I136" s="11">
        <v>1921</v>
      </c>
      <c r="J136" s="11">
        <v>1988</v>
      </c>
      <c r="K136" s="10">
        <v>-12.420000076293945</v>
      </c>
      <c r="L136" s="10">
        <v>89.580001831054688</v>
      </c>
    </row>
    <row r="137" spans="1:12" x14ac:dyDescent="0.25">
      <c r="A137" s="9" t="s">
        <v>155</v>
      </c>
      <c r="B137" s="12">
        <v>-4.6999998092651367</v>
      </c>
      <c r="C137" s="12">
        <v>2</v>
      </c>
      <c r="D137" s="12">
        <v>4.5200000000000005</v>
      </c>
      <c r="E137" s="12">
        <v>6.87</v>
      </c>
      <c r="F137" s="12">
        <v>3.6099998950958252</v>
      </c>
      <c r="G137" s="12">
        <v>3.4000000953674316</v>
      </c>
      <c r="H137" s="12">
        <v>-0.4699999988079071</v>
      </c>
      <c r="I137" s="11">
        <v>1951</v>
      </c>
      <c r="J137" s="11">
        <v>2005</v>
      </c>
      <c r="K137" s="10">
        <v>1.7300000190734863</v>
      </c>
      <c r="L137" s="10">
        <v>75.760002136230469</v>
      </c>
    </row>
    <row r="138" spans="1:12" x14ac:dyDescent="0.25">
      <c r="A138" s="9" t="s">
        <v>154</v>
      </c>
      <c r="B138" s="12">
        <v>-4.679999828338623</v>
      </c>
      <c r="C138" s="12">
        <v>0.93</v>
      </c>
      <c r="D138" s="12">
        <v>1.49</v>
      </c>
      <c r="E138" s="12">
        <v>6.48</v>
      </c>
      <c r="F138" s="12">
        <v>3.8199999332427979</v>
      </c>
      <c r="G138" s="12">
        <v>4.75</v>
      </c>
      <c r="H138" s="12">
        <v>-0.61000001430511475</v>
      </c>
      <c r="I138" s="11">
        <v>1951</v>
      </c>
      <c r="J138" s="11">
        <v>1983</v>
      </c>
      <c r="K138" s="10">
        <v>-4.559999942779541</v>
      </c>
      <c r="L138" s="10">
        <v>81.819999694824219</v>
      </c>
    </row>
    <row r="139" spans="1:12" x14ac:dyDescent="0.25">
      <c r="A139" s="9" t="s">
        <v>156</v>
      </c>
      <c r="B139" s="12">
        <v>-4.630000114440918</v>
      </c>
      <c r="C139" s="12">
        <v>-4.8</v>
      </c>
      <c r="D139" s="12">
        <v>-5.21</v>
      </c>
      <c r="E139" s="12">
        <v>0.96</v>
      </c>
      <c r="F139" s="12">
        <v>4.7399997711181641</v>
      </c>
      <c r="G139" s="12">
        <v>5.9800000190734863</v>
      </c>
      <c r="H139" s="12">
        <v>-1.5900000333786011</v>
      </c>
      <c r="I139" s="11">
        <v>1951</v>
      </c>
      <c r="J139" s="11">
        <v>1979</v>
      </c>
      <c r="K139" s="10">
        <v>-10.899999618530273</v>
      </c>
      <c r="L139" s="10">
        <v>95.449996948242188</v>
      </c>
    </row>
    <row r="140" spans="1:12" x14ac:dyDescent="0.25">
      <c r="A140" s="9" t="s">
        <v>157</v>
      </c>
      <c r="B140" s="12">
        <v>-4.559999942779541</v>
      </c>
      <c r="C140" s="12">
        <v>-3.0100000000000002</v>
      </c>
      <c r="D140" s="12">
        <v>-2.5</v>
      </c>
      <c r="E140" s="12">
        <v>-2.52</v>
      </c>
      <c r="F140" s="12">
        <v>3.9100000858306885</v>
      </c>
      <c r="G140" s="12">
        <v>18.700000762939453</v>
      </c>
      <c r="H140" s="12">
        <v>-0.37000000476837158</v>
      </c>
      <c r="I140" s="11">
        <v>1951</v>
      </c>
      <c r="J140" s="11">
        <v>2004</v>
      </c>
      <c r="K140" s="10">
        <v>-4.929999828338623</v>
      </c>
      <c r="L140" s="10">
        <v>81.819999694824219</v>
      </c>
    </row>
    <row r="141" spans="1:12" x14ac:dyDescent="0.25">
      <c r="A141" s="9" t="s">
        <v>158</v>
      </c>
      <c r="B141" s="12">
        <v>-4.559999942779541</v>
      </c>
      <c r="C141" s="12">
        <v>-1.84</v>
      </c>
      <c r="D141" s="12">
        <v>-8.09</v>
      </c>
      <c r="E141" s="12">
        <v>3.93</v>
      </c>
      <c r="F141" s="12">
        <v>1.6399999856948853</v>
      </c>
      <c r="G141" s="12">
        <v>7.369999885559082</v>
      </c>
      <c r="H141" s="12">
        <v>-0.4699999988079071</v>
      </c>
      <c r="I141" s="11">
        <v>1981</v>
      </c>
      <c r="J141" s="11">
        <v>2009</v>
      </c>
      <c r="K141" s="10">
        <v>-14.829999923706055</v>
      </c>
      <c r="L141" s="10">
        <v>80.55999755859375</v>
      </c>
    </row>
    <row r="142" spans="1:12" x14ac:dyDescent="0.25">
      <c r="A142" s="9" t="s">
        <v>160</v>
      </c>
      <c r="B142" s="12">
        <v>-4.5100002288818359</v>
      </c>
      <c r="C142" s="12">
        <v>1.45</v>
      </c>
      <c r="D142" s="12">
        <v>2.92</v>
      </c>
      <c r="E142" s="12">
        <v>5.64</v>
      </c>
      <c r="F142" s="12">
        <v>3.5299999713897705</v>
      </c>
      <c r="G142" s="12">
        <v>2.4800000190734863</v>
      </c>
      <c r="H142" s="12">
        <v>-0.8399999737739563</v>
      </c>
      <c r="I142" s="11">
        <v>1951</v>
      </c>
      <c r="J142" s="11">
        <v>2015</v>
      </c>
      <c r="K142" s="10">
        <v>0.10000000149011612</v>
      </c>
      <c r="L142" s="10">
        <v>83.330001831054688</v>
      </c>
    </row>
    <row r="143" spans="1:12" x14ac:dyDescent="0.25">
      <c r="A143" s="9" t="s">
        <v>159</v>
      </c>
      <c r="B143" s="12">
        <v>-4.5</v>
      </c>
      <c r="C143" s="12">
        <v>0.6</v>
      </c>
      <c r="D143" s="12">
        <v>1</v>
      </c>
      <c r="E143" s="12">
        <v>4.5</v>
      </c>
      <c r="F143" s="12">
        <v>4.369999885559082</v>
      </c>
      <c r="G143" s="12">
        <v>4.5900001525878906</v>
      </c>
      <c r="H143" s="12">
        <v>-0.81999999284744263</v>
      </c>
      <c r="I143" s="11">
        <v>1951</v>
      </c>
      <c r="J143" s="11">
        <v>2001</v>
      </c>
      <c r="K143" s="10">
        <v>-4.0399999618530273</v>
      </c>
      <c r="L143" s="10">
        <v>86.360000610351563</v>
      </c>
    </row>
    <row r="144" spans="1:12" x14ac:dyDescent="0.25">
      <c r="A144" s="9" t="s">
        <v>162</v>
      </c>
      <c r="B144" s="12">
        <v>-4.2600002288818359</v>
      </c>
      <c r="C144" s="12">
        <v>1.99</v>
      </c>
      <c r="D144" s="12">
        <v>1.8</v>
      </c>
      <c r="E144" s="12">
        <v>6.5</v>
      </c>
      <c r="F144" s="12">
        <v>5.5199999809265137</v>
      </c>
      <c r="G144" s="12">
        <v>5.0900001525878906</v>
      </c>
      <c r="H144" s="12">
        <v>-0.68999999761581421</v>
      </c>
      <c r="I144" s="11">
        <v>1951</v>
      </c>
      <c r="J144" s="11">
        <v>1991</v>
      </c>
      <c r="K144" s="10">
        <v>-0.64999997615814209</v>
      </c>
      <c r="L144" s="10">
        <v>84.849998474121094</v>
      </c>
    </row>
    <row r="145" spans="1:12" x14ac:dyDescent="0.25">
      <c r="A145" s="9" t="s">
        <v>161</v>
      </c>
      <c r="B145" s="12">
        <v>-4.2600002288818359</v>
      </c>
      <c r="C145" s="12">
        <v>1.78</v>
      </c>
      <c r="D145" s="12">
        <v>1.84</v>
      </c>
      <c r="E145" s="12">
        <v>6.34</v>
      </c>
      <c r="F145" s="12">
        <v>5.070000171661377</v>
      </c>
      <c r="G145" s="12">
        <v>9.619999885559082</v>
      </c>
      <c r="H145" s="12">
        <v>-0.34000000357627869</v>
      </c>
      <c r="I145" s="11">
        <v>1981</v>
      </c>
      <c r="J145" s="11">
        <v>1997</v>
      </c>
      <c r="K145" s="10">
        <v>-11.300000190734863</v>
      </c>
      <c r="L145" s="10">
        <v>63.889999389648438</v>
      </c>
    </row>
    <row r="146" spans="1:12" x14ac:dyDescent="0.25">
      <c r="A146" s="9" t="s">
        <v>183</v>
      </c>
      <c r="B146" s="12">
        <v>-4.0999999046325684</v>
      </c>
      <c r="C146" s="12">
        <v>-1.8800000000000001</v>
      </c>
      <c r="D146" s="12">
        <v>-1.18</v>
      </c>
      <c r="E146" s="12">
        <v>2.04</v>
      </c>
      <c r="F146" s="12">
        <v>6.0399999618530273</v>
      </c>
      <c r="G146" s="12">
        <v>6.059999942779541</v>
      </c>
      <c r="H146" s="12">
        <v>-1.309999942779541</v>
      </c>
      <c r="I146" s="11">
        <v>1912</v>
      </c>
      <c r="J146" s="11">
        <v>1998</v>
      </c>
      <c r="K146" s="10">
        <v>-5.4699997901916504</v>
      </c>
      <c r="L146" s="10">
        <v>91.580001831054688</v>
      </c>
    </row>
    <row r="147" spans="1:12" x14ac:dyDescent="0.25">
      <c r="A147" s="9" t="s">
        <v>163</v>
      </c>
      <c r="B147" s="12">
        <v>-3.9700000286102295</v>
      </c>
      <c r="C147" s="12">
        <v>1.85</v>
      </c>
      <c r="D147" s="12">
        <v>1.18</v>
      </c>
      <c r="E147" s="12">
        <v>6.11</v>
      </c>
      <c r="F147" s="12">
        <v>5.5900001525878906</v>
      </c>
      <c r="G147" s="12">
        <v>6.0500001907348633</v>
      </c>
      <c r="H147" s="12">
        <v>-0.62000000476837158</v>
      </c>
      <c r="I147" s="11">
        <v>1930</v>
      </c>
      <c r="J147" s="11">
        <v>1990</v>
      </c>
      <c r="K147" s="10">
        <v>0.17000000178813934</v>
      </c>
      <c r="L147" s="10">
        <v>78.669998168945313</v>
      </c>
    </row>
    <row r="148" spans="1:12" x14ac:dyDescent="0.25">
      <c r="A148" s="9" t="s">
        <v>164</v>
      </c>
      <c r="B148" s="12">
        <v>-3.7999999523162842</v>
      </c>
      <c r="C148" s="12">
        <v>1.9000000000000001</v>
      </c>
      <c r="D148" s="12">
        <v>2.0100000000000002</v>
      </c>
      <c r="E148" s="12">
        <v>6.97</v>
      </c>
      <c r="F148" s="12">
        <v>4.2600002288818359</v>
      </c>
      <c r="G148" s="12">
        <v>3</v>
      </c>
      <c r="H148" s="12">
        <v>-0.77999997138977051</v>
      </c>
      <c r="I148" s="11">
        <v>1951</v>
      </c>
      <c r="J148" s="11">
        <v>1994</v>
      </c>
      <c r="K148" s="10">
        <v>1.559999942779541</v>
      </c>
      <c r="L148" s="10">
        <v>78.790000915527344</v>
      </c>
    </row>
    <row r="149" spans="1:12" x14ac:dyDescent="0.25">
      <c r="A149" s="9" t="s">
        <v>165</v>
      </c>
      <c r="B149" s="12">
        <v>-3.7400000095367432</v>
      </c>
      <c r="C149" s="12">
        <v>-3.24</v>
      </c>
      <c r="D149" s="12">
        <v>-5.54</v>
      </c>
      <c r="E149" s="12">
        <v>1.77</v>
      </c>
      <c r="F149" s="12">
        <v>2.8499999046325684</v>
      </c>
      <c r="G149" s="12">
        <v>5.4499998092651367</v>
      </c>
      <c r="H149" s="12">
        <v>-1.1200000047683716</v>
      </c>
      <c r="I149" s="11">
        <v>1951</v>
      </c>
      <c r="J149" s="11">
        <v>2015</v>
      </c>
      <c r="K149" s="10">
        <v>-4.130000114440918</v>
      </c>
      <c r="L149" s="10">
        <v>90.910003662109375</v>
      </c>
    </row>
    <row r="150" spans="1:12" x14ac:dyDescent="0.25">
      <c r="A150" s="9" t="s">
        <v>166</v>
      </c>
      <c r="B150" s="12">
        <v>-3.6500000953674316</v>
      </c>
      <c r="C150" s="12">
        <v>3.8000000000000003</v>
      </c>
      <c r="D150" s="12">
        <v>2.02</v>
      </c>
      <c r="E150" s="12">
        <v>8.15</v>
      </c>
      <c r="F150" s="12">
        <v>3.8499999046325684</v>
      </c>
      <c r="G150" s="12">
        <v>3.8599998950958252</v>
      </c>
      <c r="H150" s="12">
        <v>-9.9999997764825821E-3</v>
      </c>
      <c r="I150" s="11">
        <v>1951</v>
      </c>
      <c r="J150" s="11">
        <v>1991</v>
      </c>
      <c r="K150" s="10">
        <v>3.4100000858306885</v>
      </c>
      <c r="L150" s="10">
        <v>63.639999389648438</v>
      </c>
    </row>
    <row r="151" spans="1:12" x14ac:dyDescent="0.25">
      <c r="A151" s="9" t="s">
        <v>167</v>
      </c>
      <c r="B151" s="12">
        <v>-3.5</v>
      </c>
      <c r="C151" s="12">
        <v>1</v>
      </c>
      <c r="D151" s="12">
        <v>1</v>
      </c>
      <c r="E151" s="12">
        <v>7.5</v>
      </c>
      <c r="F151" s="12">
        <v>1.7300000190734863</v>
      </c>
      <c r="G151" s="12">
        <v>9.380000114440918</v>
      </c>
      <c r="H151" s="12">
        <v>-7.9999998211860657E-2</v>
      </c>
      <c r="I151" s="11">
        <v>1981</v>
      </c>
      <c r="J151" s="11">
        <v>1996</v>
      </c>
      <c r="K151" s="10">
        <v>-4.5900001525878906</v>
      </c>
      <c r="L151" s="10">
        <v>69.44000244140625</v>
      </c>
    </row>
    <row r="152" spans="1:12" x14ac:dyDescent="0.25">
      <c r="A152" s="9" t="s">
        <v>168</v>
      </c>
      <c r="B152" s="12">
        <v>-3.2999999523162842</v>
      </c>
      <c r="C152" s="12">
        <v>-2.99</v>
      </c>
      <c r="D152" s="12">
        <v>-5.99</v>
      </c>
      <c r="E152" s="12">
        <v>1.22</v>
      </c>
      <c r="F152" s="12">
        <v>2.5899999141693115</v>
      </c>
      <c r="G152" s="12">
        <v>6.059999942779541</v>
      </c>
      <c r="H152" s="12">
        <v>-0.92000001668930054</v>
      </c>
      <c r="I152" s="11">
        <v>1981</v>
      </c>
      <c r="J152" s="11">
        <v>2016</v>
      </c>
      <c r="K152" s="10">
        <v>-2.9900000095367432</v>
      </c>
      <c r="L152" s="10">
        <v>80.55999755859375</v>
      </c>
    </row>
    <row r="153" spans="1:12" x14ac:dyDescent="0.25">
      <c r="A153" s="9" t="s">
        <v>169</v>
      </c>
      <c r="B153" s="12">
        <v>-2.7300000190734863</v>
      </c>
      <c r="C153" s="12">
        <v>-0.39</v>
      </c>
      <c r="D153" s="12">
        <v>-1.55</v>
      </c>
      <c r="E153" s="12">
        <v>1.9100000000000001</v>
      </c>
      <c r="F153" s="12">
        <v>4.7100000381469727</v>
      </c>
      <c r="G153" s="12">
        <v>2.5399999618530273</v>
      </c>
      <c r="H153" s="12">
        <v>-2</v>
      </c>
      <c r="I153" s="11">
        <v>1951</v>
      </c>
      <c r="J153" s="11">
        <v>1951</v>
      </c>
      <c r="K153" s="10">
        <v>-3.25</v>
      </c>
      <c r="L153" s="10">
        <v>98.480003356933594</v>
      </c>
    </row>
    <row r="154" spans="1:12" x14ac:dyDescent="0.25">
      <c r="A154" s="9" t="s">
        <v>170</v>
      </c>
      <c r="B154" s="12">
        <v>-2.3199999332427979</v>
      </c>
      <c r="C154" s="12">
        <v>3.5500000000000003</v>
      </c>
      <c r="D154" s="12">
        <v>1.95</v>
      </c>
      <c r="E154" s="12">
        <v>5.5600000000000005</v>
      </c>
      <c r="F154" s="12">
        <v>4.4099998474121094</v>
      </c>
      <c r="G154" s="12">
        <v>4.4899997711181641</v>
      </c>
      <c r="H154" s="12">
        <v>-0.18999999761581421</v>
      </c>
      <c r="I154" s="11">
        <v>1951</v>
      </c>
      <c r="J154" s="11">
        <v>2013</v>
      </c>
      <c r="K154" s="10">
        <v>2.6800000667572021</v>
      </c>
      <c r="L154" s="10">
        <v>66.669998168945313</v>
      </c>
    </row>
    <row r="155" spans="1:12" x14ac:dyDescent="0.25">
      <c r="A155" s="9" t="s">
        <v>173</v>
      </c>
      <c r="B155" s="12">
        <v>-1.8799999952316284</v>
      </c>
      <c r="C155" s="12">
        <v>0.05</v>
      </c>
      <c r="D155" s="12">
        <v>-4.03</v>
      </c>
      <c r="E155" s="12">
        <v>2.71</v>
      </c>
      <c r="F155" s="12">
        <v>5.9099998474121094</v>
      </c>
      <c r="G155" s="12">
        <v>5.2800002098083496</v>
      </c>
      <c r="H155" s="12">
        <v>-1.1100000143051147</v>
      </c>
      <c r="I155" s="11">
        <v>1902</v>
      </c>
      <c r="J155" s="11">
        <v>2009</v>
      </c>
      <c r="K155" s="10">
        <v>-1.5700000524520874</v>
      </c>
      <c r="L155" s="10">
        <v>88.569999694824219</v>
      </c>
    </row>
    <row r="156" spans="1:12" x14ac:dyDescent="0.25">
      <c r="A156" s="9" t="s">
        <v>178</v>
      </c>
      <c r="B156" s="12">
        <v>-1.0199999809265137</v>
      </c>
      <c r="C156" s="12">
        <v>-6.0200000000000005</v>
      </c>
      <c r="D156" s="12">
        <v>-5.49</v>
      </c>
      <c r="E156" s="12">
        <v>-6.1000000000000005</v>
      </c>
      <c r="F156" s="12">
        <v>8.5500001907348633</v>
      </c>
      <c r="G156" s="12">
        <v>15.430000305175781</v>
      </c>
      <c r="H156" s="12">
        <v>-0.93999999761581421</v>
      </c>
      <c r="I156" s="11">
        <v>1951</v>
      </c>
      <c r="J156" s="11">
        <v>2016</v>
      </c>
      <c r="K156" s="10">
        <v>-9.7700004577636719</v>
      </c>
      <c r="L156" s="10">
        <v>95.449996948242188</v>
      </c>
    </row>
  </sheetData>
  <sortState ref="A2:L156">
    <sortCondition ref="B1:B156"/>
  </sortState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Belmudes</dc:creator>
  <cp:lastModifiedBy>Cancelada, Gregory</cp:lastModifiedBy>
  <cp:revision/>
  <dcterms:created xsi:type="dcterms:W3CDTF">2020-10-13T18:57:03Z</dcterms:created>
  <dcterms:modified xsi:type="dcterms:W3CDTF">2020-11-12T16:52:29Z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f6830212-564a-4b00-986a-1cf23653d835</vt:lpwstr>
  </property>
</Properties>
</file>